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Kosten" sheetId="1" r:id="rId1"/>
    <sheet name="Statistik" sheetId="2" r:id="rId2"/>
  </sheets>
  <definedNames>
    <definedName name="_xlnm.Print_Area" localSheetId="0">'Kosten'!$A$1:$AN$36</definedName>
  </definedNames>
  <calcPr fullCalcOnLoad="1"/>
</workbook>
</file>

<file path=xl/comments1.xml><?xml version="1.0" encoding="utf-8"?>
<comments xmlns="http://schemas.openxmlformats.org/spreadsheetml/2006/main">
  <authors>
    <author>Christoph</author>
  </authors>
  <commentList>
    <comment ref="X10" authorId="0">
      <text>
        <r>
          <rPr>
            <b/>
            <sz val="9"/>
            <rFont val="Segoe UI"/>
            <family val="2"/>
          </rPr>
          <t>Übernehmen wir (Gutschein über Langos in Budapest)</t>
        </r>
        <r>
          <rPr>
            <sz val="9"/>
            <rFont val="Segoe UI"/>
            <family val="2"/>
          </rPr>
          <t xml:space="preserve">
</t>
        </r>
      </text>
    </comment>
    <comment ref="T17" authorId="0">
      <text>
        <r>
          <rPr>
            <b/>
            <sz val="9"/>
            <rFont val="Segoe UI"/>
            <family val="2"/>
          </rPr>
          <t>Preis incl. 500 HUF Pfand</t>
        </r>
        <r>
          <rPr>
            <sz val="9"/>
            <rFont val="Segoe UI"/>
            <family val="2"/>
          </rPr>
          <t xml:space="preserve">
</t>
        </r>
      </text>
    </comment>
    <comment ref="T18" authorId="0">
      <text>
        <r>
          <rPr>
            <b/>
            <sz val="9"/>
            <rFont val="Segoe UI"/>
            <family val="2"/>
          </rPr>
          <t>zzgl. 500 HUF cash (aus der Pfandrückerstattung)</t>
        </r>
        <r>
          <rPr>
            <sz val="9"/>
            <rFont val="Segoe UI"/>
            <family val="2"/>
          </rPr>
          <t xml:space="preserve">
</t>
        </r>
      </text>
    </comment>
    <comment ref="X15" authorId="0">
      <text>
        <r>
          <rPr>
            <b/>
            <sz val="9"/>
            <rFont val="Segoe UI"/>
            <family val="2"/>
          </rPr>
          <t>Als Kompensation zum Einkauf am Vortag, den Susi bezahlt hatte</t>
        </r>
        <r>
          <rPr>
            <sz val="9"/>
            <rFont val="Segoe UI"/>
            <family val="2"/>
          </rPr>
          <t xml:space="preserve">
</t>
        </r>
      </text>
    </comment>
    <comment ref="AJ22" authorId="0">
      <text>
        <r>
          <rPr>
            <b/>
            <sz val="9"/>
            <rFont val="Segoe UI"/>
            <family val="2"/>
          </rPr>
          <t>Restgeld wurde uns von Susi überlassen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<sst xmlns="http://schemas.openxmlformats.org/spreadsheetml/2006/main" count="187" uniqueCount="99">
  <si>
    <t>Datum</t>
  </si>
  <si>
    <t>Art</t>
  </si>
  <si>
    <t>EUR</t>
  </si>
  <si>
    <t>Übernachtungen</t>
  </si>
  <si>
    <t>Mahlzeiten / Einkäufe Nahrungsmittel</t>
  </si>
  <si>
    <t xml:space="preserve">Programm / Eintritte </t>
  </si>
  <si>
    <t>Sonstiges (Souvenirs, private Einkäufe, etc.)</t>
  </si>
  <si>
    <t>Unterkunft</t>
  </si>
  <si>
    <t>Leistung</t>
  </si>
  <si>
    <t>Transportmittel</t>
  </si>
  <si>
    <t>Einheit</t>
  </si>
  <si>
    <t>Summe</t>
  </si>
  <si>
    <t>Anzahl Personen:</t>
  </si>
  <si>
    <t>Bew.</t>
  </si>
  <si>
    <t>Euro</t>
  </si>
  <si>
    <t>Währungen</t>
  </si>
  <si>
    <t>Wechselkurse</t>
  </si>
  <si>
    <t>=</t>
  </si>
  <si>
    <t>Transport</t>
  </si>
  <si>
    <t>Gesamt- kosten  [EUR]</t>
  </si>
  <si>
    <t>Gesamt- kosten</t>
  </si>
  <si>
    <t>Gesamt- kosten    [EUR]</t>
  </si>
  <si>
    <t>Gesamt-     kosten</t>
  </si>
  <si>
    <t>Gesamt- kosten   [EUR]</t>
  </si>
  <si>
    <t>Sonstiges</t>
  </si>
  <si>
    <t>Kosten</t>
  </si>
  <si>
    <t>Gesamtkosten</t>
  </si>
  <si>
    <t>Kosten     J &amp; C  [EUR]</t>
  </si>
  <si>
    <t>Flüge</t>
  </si>
  <si>
    <t>Gesamt</t>
  </si>
  <si>
    <t>Carl's Jr</t>
  </si>
  <si>
    <t>In'n'out Burger</t>
  </si>
  <si>
    <t>KFC</t>
  </si>
  <si>
    <t>Arby's</t>
  </si>
  <si>
    <t>Durchschnittliche Übernachtungskosten</t>
  </si>
  <si>
    <t>Einkäufe</t>
  </si>
  <si>
    <t>Sonstige Rest.</t>
  </si>
  <si>
    <t xml:space="preserve">Zimmer-     preis </t>
  </si>
  <si>
    <t>Öff. VM</t>
  </si>
  <si>
    <t>Programm</t>
  </si>
  <si>
    <t>Verpflegung</t>
  </si>
  <si>
    <t>EUR p.P. &amp; N</t>
  </si>
  <si>
    <t>Gesamtvolumen</t>
  </si>
  <si>
    <t>30.09.23   Sa</t>
  </si>
  <si>
    <t>01.10.23
So</t>
  </si>
  <si>
    <t>02.10.23
Mo</t>
  </si>
  <si>
    <t>03.10.23
Di</t>
  </si>
  <si>
    <t>Budapest (Ungarn)</t>
  </si>
  <si>
    <t>Ausgaben Budapest (Ungarn) 2023-09-30 bis 2023-10-03</t>
  </si>
  <si>
    <t>HUF</t>
  </si>
  <si>
    <t>Ungarischer Forint</t>
  </si>
  <si>
    <t>a&amp;o Hostel Budapest City</t>
  </si>
  <si>
    <t>Csengery utca 11</t>
  </si>
  <si>
    <t>1074 Budapest</t>
  </si>
  <si>
    <t>Tel. +36 1 245 5196</t>
  </si>
  <si>
    <t>DZ mit Bad, AC, TV, Frühstück</t>
  </si>
  <si>
    <t>Parkplatz P20 Flughafen München</t>
  </si>
  <si>
    <t>Anz
Zimmer</t>
  </si>
  <si>
    <t>C [&amp; J EUR]</t>
  </si>
  <si>
    <t>M &amp; S [EUR]</t>
  </si>
  <si>
    <t>C &amp; J [EUR]</t>
  </si>
  <si>
    <t>30 Metro-/Bus-Tickets Budapest</t>
  </si>
  <si>
    <t>Airport Express Flughafen - City</t>
  </si>
  <si>
    <t>Eintritt Stephansdom</t>
  </si>
  <si>
    <t>Baumkuchen Juliet</t>
  </si>
  <si>
    <t>Langos und Getränke Stadtpark Bistro</t>
  </si>
  <si>
    <t>Toilettenbenutzung Museum C&amp;J</t>
  </si>
  <si>
    <t>Abendessen Restaurant Frici Papa</t>
  </si>
  <si>
    <t>Eintritt Fischerbastei</t>
  </si>
  <si>
    <t>Mittagessen Korona Kavehaz Burgviertel</t>
  </si>
  <si>
    <t>Eintritt Matthiaskirche</t>
  </si>
  <si>
    <t>Drinks Café Smuz am Parlament</t>
  </si>
  <si>
    <t>Abendessen Regös Vendeglö es Falatozo</t>
  </si>
  <si>
    <t>Free Walking Tour Trinkgeld</t>
  </si>
  <si>
    <t>Toilettenbenutzung Markthalle</t>
  </si>
  <si>
    <t>Mittagessen Burgerek</t>
  </si>
  <si>
    <t>Donauschifffahrt 1h 10min</t>
  </si>
  <si>
    <t>Street Food nahe Szimpla, Getränke  J&amp;C</t>
  </si>
  <si>
    <t>Street Food nahe Szimpla, Burrito J&amp;C</t>
  </si>
  <si>
    <t>Szimpla Kert Bar 0.2 l Wein Juliet</t>
  </si>
  <si>
    <t>Einkauf Getränke Supermarkt</t>
  </si>
  <si>
    <t>Einkauf  Getränke Supermarkt</t>
  </si>
  <si>
    <t>Eintritt Szechenyi Bad Early Bird</t>
  </si>
  <si>
    <t>Langos und Getränke Stadtpark Bistro C&amp;J</t>
  </si>
  <si>
    <t>Airport Express City - Flughafen</t>
  </si>
  <si>
    <t>Abendessen Dürüm Flughafen MUC C&amp;J</t>
  </si>
  <si>
    <t>Frühstück Velvet Café</t>
  </si>
  <si>
    <t>Trinkgeld Velvet Café</t>
  </si>
  <si>
    <t>Drinks Café Aperitivo</t>
  </si>
  <si>
    <t>Restgeld</t>
  </si>
  <si>
    <t>Flug MUC-BUD-MUC Lufthansa</t>
  </si>
  <si>
    <t>C&amp;J</t>
  </si>
  <si>
    <t>M&amp;S</t>
  </si>
  <si>
    <t xml:space="preserve">Gesamt-
kosten </t>
  </si>
  <si>
    <t>Gesamt-
kosten</t>
  </si>
  <si>
    <t>Pita Gyros M&amp;C</t>
  </si>
  <si>
    <t>Führung Parlament</t>
  </si>
  <si>
    <t>Gesamt- kosten [EUR]</t>
  </si>
  <si>
    <t>Gesamtausgaben: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</si>
</sst>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\ &quot;€&quot;"/>
    <numFmt numFmtId="199" formatCode="00000"/>
    <numFmt numFmtId="200" formatCode="0.00000000"/>
    <numFmt numFmtId="201" formatCode="#,##0.0000"/>
    <numFmt numFmtId="202" formatCode="dd/mm/yy;@"/>
  </numFmts>
  <fonts count="7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2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sz val="10"/>
      <color rgb="FF008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8000"/>
      <name val="Arial"/>
      <family val="2"/>
    </font>
    <font>
      <b/>
      <sz val="10"/>
      <color rgb="FF00B0F0"/>
      <name val="Arial"/>
      <family val="2"/>
    </font>
    <font>
      <b/>
      <sz val="10"/>
      <color rgb="FF0000FF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9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5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33" borderId="10" xfId="0" applyNumberFormat="1" applyFont="1" applyFill="1" applyBorder="1" applyAlignment="1">
      <alignment horizontal="left" vertical="top" wrapText="1"/>
    </xf>
    <xf numFmtId="2" fontId="0" fillId="33" borderId="11" xfId="0" applyNumberFormat="1" applyFont="1" applyFill="1" applyBorder="1" applyAlignment="1">
      <alignment horizontal="left" vertical="center" wrapText="1"/>
    </xf>
    <xf numFmtId="2" fontId="0" fillId="33" borderId="12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/>
    </xf>
    <xf numFmtId="0" fontId="1" fillId="33" borderId="18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2" fontId="0" fillId="33" borderId="20" xfId="0" applyNumberFormat="1" applyFont="1" applyFill="1" applyBorder="1" applyAlignment="1">
      <alignment horizontal="left" vertical="center" wrapText="1"/>
    </xf>
    <xf numFmtId="2" fontId="0" fillId="33" borderId="21" xfId="0" applyNumberFormat="1" applyFont="1" applyFill="1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left" vertical="center" wrapText="1"/>
    </xf>
    <xf numFmtId="2" fontId="3" fillId="0" borderId="26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2" fontId="0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25" xfId="0" applyFont="1" applyBorder="1" applyAlignment="1">
      <alignment vertical="center" wrapText="1"/>
    </xf>
    <xf numFmtId="2" fontId="2" fillId="0" borderId="28" xfId="0" applyNumberFormat="1" applyFont="1" applyBorder="1" applyAlignment="1">
      <alignment horizontal="left" vertical="center" wrapText="1"/>
    </xf>
    <xf numFmtId="2" fontId="0" fillId="33" borderId="19" xfId="0" applyNumberFormat="1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23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3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" fontId="0" fillId="33" borderId="19" xfId="0" applyNumberFormat="1" applyFont="1" applyFill="1" applyBorder="1" applyAlignment="1">
      <alignment horizontal="left" vertical="center" wrapText="1"/>
    </xf>
    <xf numFmtId="0" fontId="0" fillId="33" borderId="19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/>
    </xf>
    <xf numFmtId="0" fontId="0" fillId="33" borderId="30" xfId="0" applyFont="1" applyFill="1" applyBorder="1" applyAlignment="1">
      <alignment/>
    </xf>
    <xf numFmtId="18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180" fontId="0" fillId="0" borderId="0" xfId="0" applyNumberFormat="1" applyFont="1" applyFill="1" applyAlignment="1">
      <alignment horizontal="center"/>
    </xf>
    <xf numFmtId="1" fontId="2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3" fontId="3" fillId="0" borderId="30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0" xfId="0" applyNumberFormat="1" applyFont="1" applyFill="1" applyAlignment="1">
      <alignment horizontal="center"/>
    </xf>
    <xf numFmtId="0" fontId="0" fillId="33" borderId="23" xfId="0" applyFill="1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30" xfId="0" applyNumberFormat="1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33" borderId="30" xfId="0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28" xfId="0" applyFont="1" applyBorder="1" applyAlignment="1">
      <alignment horizontal="left" vertical="center" wrapText="1"/>
    </xf>
    <xf numFmtId="2" fontId="0" fillId="0" borderId="30" xfId="0" applyNumberFormat="1" applyFont="1" applyBorder="1" applyAlignment="1">
      <alignment horizontal="left" vertical="center"/>
    </xf>
    <xf numFmtId="2" fontId="0" fillId="0" borderId="34" xfId="0" applyNumberFormat="1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left" vertical="center"/>
    </xf>
    <xf numFmtId="2" fontId="2" fillId="0" borderId="30" xfId="0" applyNumberFormat="1" applyFont="1" applyBorder="1" applyAlignment="1">
      <alignment horizontal="left" vertical="center"/>
    </xf>
    <xf numFmtId="2" fontId="3" fillId="0" borderId="35" xfId="0" applyNumberFormat="1" applyFont="1" applyBorder="1" applyAlignment="1">
      <alignment horizontal="left" vertical="center"/>
    </xf>
    <xf numFmtId="0" fontId="0" fillId="0" borderId="29" xfId="0" applyBorder="1" applyAlignment="1">
      <alignment/>
    </xf>
    <xf numFmtId="0" fontId="1" fillId="0" borderId="29" xfId="0" applyFont="1" applyBorder="1" applyAlignment="1">
      <alignment vertical="top"/>
    </xf>
    <xf numFmtId="0" fontId="1" fillId="0" borderId="29" xfId="0" applyFont="1" applyBorder="1" applyAlignment="1">
      <alignment vertical="center"/>
    </xf>
    <xf numFmtId="180" fontId="0" fillId="0" borderId="29" xfId="0" applyNumberFormat="1" applyBorder="1" applyAlignment="1">
      <alignment/>
    </xf>
    <xf numFmtId="0" fontId="0" fillId="0" borderId="29" xfId="0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left" vertical="center"/>
    </xf>
    <xf numFmtId="2" fontId="7" fillId="0" borderId="30" xfId="0" applyNumberFormat="1" applyFont="1" applyFill="1" applyBorder="1" applyAlignment="1">
      <alignment horizontal="left" vertical="center"/>
    </xf>
    <xf numFmtId="3" fontId="2" fillId="0" borderId="30" xfId="0" applyNumberFormat="1" applyFont="1" applyBorder="1" applyAlignment="1">
      <alignment horizontal="left" vertical="center"/>
    </xf>
    <xf numFmtId="3" fontId="15" fillId="33" borderId="20" xfId="0" applyNumberFormat="1" applyFont="1" applyFill="1" applyBorder="1" applyAlignment="1">
      <alignment horizontal="left" vertical="center" wrapText="1"/>
    </xf>
    <xf numFmtId="0" fontId="15" fillId="33" borderId="3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1" fontId="11" fillId="0" borderId="0" xfId="0" applyNumberFormat="1" applyFont="1" applyFill="1" applyAlignment="1">
      <alignment horizontal="left"/>
    </xf>
    <xf numFmtId="196" fontId="0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33" borderId="38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2" fontId="0" fillId="0" borderId="39" xfId="0" applyNumberFormat="1" applyFont="1" applyBorder="1" applyAlignment="1">
      <alignment horizontal="left" vertical="center"/>
    </xf>
    <xf numFmtId="2" fontId="0" fillId="0" borderId="40" xfId="0" applyNumberFormat="1" applyFont="1" applyBorder="1" applyAlignment="1">
      <alignment horizontal="left" vertical="center"/>
    </xf>
    <xf numFmtId="2" fontId="7" fillId="0" borderId="39" xfId="0" applyNumberFormat="1" applyFont="1" applyFill="1" applyBorder="1" applyAlignment="1">
      <alignment horizontal="left" vertical="center"/>
    </xf>
    <xf numFmtId="2" fontId="3" fillId="0" borderId="41" xfId="0" applyNumberFormat="1" applyFont="1" applyBorder="1" applyAlignment="1">
      <alignment horizontal="left" vertical="center"/>
    </xf>
    <xf numFmtId="2" fontId="2" fillId="0" borderId="39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 horizontal="left"/>
    </xf>
    <xf numFmtId="2" fontId="19" fillId="0" borderId="14" xfId="0" applyNumberFormat="1" applyFont="1" applyBorder="1" applyAlignment="1">
      <alignment horizontal="left" vertical="center"/>
    </xf>
    <xf numFmtId="2" fontId="19" fillId="0" borderId="17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3" fontId="0" fillId="33" borderId="30" xfId="0" applyNumberFormat="1" applyFont="1" applyFill="1" applyBorder="1" applyAlignment="1">
      <alignment horizontal="left"/>
    </xf>
    <xf numFmtId="2" fontId="0" fillId="0" borderId="29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65" fillId="0" borderId="0" xfId="0" applyNumberFormat="1" applyFont="1" applyAlignment="1">
      <alignment/>
    </xf>
    <xf numFmtId="2" fontId="65" fillId="0" borderId="29" xfId="0" applyNumberFormat="1" applyFont="1" applyBorder="1" applyAlignment="1">
      <alignment horizontal="left"/>
    </xf>
    <xf numFmtId="2" fontId="65" fillId="0" borderId="0" xfId="0" applyNumberFormat="1" applyFont="1" applyBorder="1" applyAlignment="1">
      <alignment horizontal="left"/>
    </xf>
    <xf numFmtId="2" fontId="65" fillId="0" borderId="0" xfId="0" applyNumberFormat="1" applyFont="1" applyAlignment="1">
      <alignment horizontal="left"/>
    </xf>
    <xf numFmtId="2" fontId="65" fillId="0" borderId="29" xfId="0" applyNumberFormat="1" applyFont="1" applyFill="1" applyBorder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2" fontId="0" fillId="33" borderId="27" xfId="0" applyNumberFormat="1" applyFill="1" applyBorder="1" applyAlignment="1">
      <alignment horizontal="left"/>
    </xf>
    <xf numFmtId="3" fontId="3" fillId="0" borderId="34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2" fontId="66" fillId="0" borderId="14" xfId="0" applyNumberFormat="1" applyFont="1" applyBorder="1" applyAlignment="1">
      <alignment horizontal="left" vertical="center"/>
    </xf>
    <xf numFmtId="0" fontId="67" fillId="0" borderId="23" xfId="0" applyNumberFormat="1" applyFont="1" applyBorder="1" applyAlignment="1">
      <alignment horizontal="left" vertical="center" wrapText="1"/>
    </xf>
    <xf numFmtId="2" fontId="67" fillId="0" borderId="14" xfId="0" applyNumberFormat="1" applyFont="1" applyBorder="1" applyAlignment="1">
      <alignment horizontal="left" vertical="center"/>
    </xf>
    <xf numFmtId="0" fontId="68" fillId="0" borderId="23" xfId="0" applyNumberFormat="1" applyFont="1" applyFill="1" applyBorder="1" applyAlignment="1">
      <alignment vertical="center" wrapText="1"/>
    </xf>
    <xf numFmtId="0" fontId="68" fillId="0" borderId="0" xfId="0" applyNumberFormat="1" applyFont="1" applyBorder="1" applyAlignment="1">
      <alignment horizontal="left" vertical="center"/>
    </xf>
    <xf numFmtId="0" fontId="68" fillId="0" borderId="23" xfId="0" applyNumberFormat="1" applyFont="1" applyBorder="1" applyAlignment="1">
      <alignment horizontal="left" vertical="center"/>
    </xf>
    <xf numFmtId="3" fontId="3" fillId="0" borderId="35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horizontal="left" vertical="center" wrapText="1"/>
    </xf>
    <xf numFmtId="3" fontId="0" fillId="33" borderId="2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66" fillId="0" borderId="20" xfId="0" applyNumberFormat="1" applyFont="1" applyBorder="1" applyAlignment="1">
      <alignment horizontal="left" vertical="center" wrapText="1"/>
    </xf>
    <xf numFmtId="2" fontId="66" fillId="0" borderId="11" xfId="0" applyNumberFormat="1" applyFont="1" applyBorder="1" applyAlignment="1">
      <alignment horizontal="left" vertical="center"/>
    </xf>
    <xf numFmtId="2" fontId="66" fillId="0" borderId="2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31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left" vertical="center"/>
    </xf>
    <xf numFmtId="2" fontId="0" fillId="0" borderId="34" xfId="0" applyNumberFormat="1" applyFont="1" applyFill="1" applyBorder="1" applyAlignment="1">
      <alignment horizontal="left" vertical="center"/>
    </xf>
    <xf numFmtId="2" fontId="0" fillId="0" borderId="40" xfId="0" applyNumberFormat="1" applyFont="1" applyFill="1" applyBorder="1" applyAlignment="1">
      <alignment horizontal="left" vertical="center"/>
    </xf>
    <xf numFmtId="1" fontId="0" fillId="0" borderId="16" xfId="0" applyNumberFormat="1" applyFont="1" applyBorder="1" applyAlignment="1">
      <alignment horizontal="left" vertical="center" wrapText="1"/>
    </xf>
    <xf numFmtId="3" fontId="67" fillId="0" borderId="30" xfId="0" applyNumberFormat="1" applyFont="1" applyBorder="1" applyAlignment="1">
      <alignment horizontal="left" vertical="center" wrapText="1"/>
    </xf>
    <xf numFmtId="0" fontId="6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18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Border="1" applyAlignment="1">
      <alignment horizontal="left" vertical="center" wrapText="1"/>
    </xf>
    <xf numFmtId="196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2" fontId="68" fillId="0" borderId="23" xfId="0" applyNumberFormat="1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center" wrapText="1"/>
    </xf>
    <xf numFmtId="2" fontId="68" fillId="0" borderId="14" xfId="0" applyNumberFormat="1" applyFont="1" applyBorder="1" applyAlignment="1">
      <alignment horizontal="left" vertical="center"/>
    </xf>
    <xf numFmtId="2" fontId="66" fillId="0" borderId="26" xfId="0" applyNumberFormat="1" applyFont="1" applyBorder="1" applyAlignment="1">
      <alignment horizontal="left" vertical="center"/>
    </xf>
    <xf numFmtId="2" fontId="68" fillId="0" borderId="14" xfId="0" applyNumberFormat="1" applyFont="1" applyFill="1" applyBorder="1" applyAlignment="1">
      <alignment horizontal="left" vertical="center"/>
    </xf>
    <xf numFmtId="3" fontId="68" fillId="0" borderId="0" xfId="0" applyNumberFormat="1" applyFont="1" applyFill="1" applyAlignment="1">
      <alignment/>
    </xf>
    <xf numFmtId="3" fontId="68" fillId="0" borderId="0" xfId="0" applyNumberFormat="1" applyFont="1" applyFill="1" applyAlignment="1">
      <alignment horizontal="left"/>
    </xf>
    <xf numFmtId="0" fontId="6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68" fillId="0" borderId="0" xfId="0" applyFont="1" applyAlignment="1">
      <alignment/>
    </xf>
    <xf numFmtId="0" fontId="0" fillId="0" borderId="29" xfId="0" applyFont="1" applyBorder="1" applyAlignment="1">
      <alignment/>
    </xf>
    <xf numFmtId="2" fontId="1" fillId="0" borderId="0" xfId="0" applyNumberFormat="1" applyFont="1" applyAlignment="1">
      <alignment horizontal="left"/>
    </xf>
    <xf numFmtId="2" fontId="0" fillId="0" borderId="29" xfId="0" applyNumberFormat="1" applyBorder="1" applyAlignment="1">
      <alignment horizontal="left"/>
    </xf>
    <xf numFmtId="2" fontId="0" fillId="0" borderId="29" xfId="0" applyNumberFormat="1" applyFont="1" applyBorder="1" applyAlignment="1">
      <alignment horizontal="left"/>
    </xf>
    <xf numFmtId="0" fontId="0" fillId="0" borderId="29" xfId="0" applyFont="1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Alignment="1">
      <alignment horizontal="left"/>
    </xf>
    <xf numFmtId="2" fontId="3" fillId="0" borderId="14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vertical="center"/>
    </xf>
    <xf numFmtId="3" fontId="68" fillId="0" borderId="30" xfId="0" applyNumberFormat="1" applyFont="1" applyFill="1" applyBorder="1" applyAlignment="1">
      <alignment horizontal="left" vertical="center" wrapText="1"/>
    </xf>
    <xf numFmtId="2" fontId="68" fillId="0" borderId="30" xfId="0" applyNumberFormat="1" applyFont="1" applyFill="1" applyBorder="1" applyAlignment="1">
      <alignment horizontal="left" vertical="center" wrapText="1"/>
    </xf>
    <xf numFmtId="0" fontId="68" fillId="0" borderId="23" xfId="0" applyNumberFormat="1" applyFont="1" applyFill="1" applyBorder="1" applyAlignment="1">
      <alignment horizontal="left" vertical="center" wrapText="1"/>
    </xf>
    <xf numFmtId="0" fontId="68" fillId="0" borderId="24" xfId="0" applyNumberFormat="1" applyFont="1" applyFill="1" applyBorder="1" applyAlignment="1">
      <alignment horizontal="left" vertical="center" wrapText="1"/>
    </xf>
    <xf numFmtId="3" fontId="68" fillId="0" borderId="30" xfId="0" applyNumberFormat="1" applyFont="1" applyBorder="1" applyAlignment="1">
      <alignment horizontal="left" vertical="center" wrapText="1"/>
    </xf>
    <xf numFmtId="0" fontId="68" fillId="0" borderId="23" xfId="0" applyNumberFormat="1" applyFont="1" applyBorder="1" applyAlignment="1">
      <alignment horizontal="left" vertical="center" wrapText="1"/>
    </xf>
    <xf numFmtId="2" fontId="68" fillId="0" borderId="14" xfId="0" applyNumberFormat="1" applyFont="1" applyFill="1" applyBorder="1" applyAlignment="1">
      <alignment horizontal="left" vertical="center" wrapText="1"/>
    </xf>
    <xf numFmtId="2" fontId="68" fillId="0" borderId="26" xfId="0" applyNumberFormat="1" applyFont="1" applyFill="1" applyBorder="1" applyAlignment="1">
      <alignment horizontal="left" vertical="center" wrapText="1"/>
    </xf>
    <xf numFmtId="2" fontId="68" fillId="0" borderId="30" xfId="0" applyNumberFormat="1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2" fontId="66" fillId="0" borderId="0" xfId="0" applyNumberFormat="1" applyFont="1" applyFill="1" applyAlignment="1">
      <alignment/>
    </xf>
    <xf numFmtId="3" fontId="68" fillId="0" borderId="30" xfId="0" applyNumberFormat="1" applyFont="1" applyBorder="1" applyAlignment="1">
      <alignment horizontal="left" vertical="center"/>
    </xf>
    <xf numFmtId="0" fontId="68" fillId="0" borderId="0" xfId="0" applyFont="1" applyFill="1" applyAlignment="1">
      <alignment horizontal="left"/>
    </xf>
    <xf numFmtId="0" fontId="4" fillId="0" borderId="13" xfId="0" applyFont="1" applyBorder="1" applyAlignment="1">
      <alignment vertical="center"/>
    </xf>
    <xf numFmtId="0" fontId="1" fillId="0" borderId="42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2" fontId="66" fillId="0" borderId="44" xfId="0" applyNumberFormat="1" applyFont="1" applyBorder="1" applyAlignment="1">
      <alignment horizontal="left" vertical="center"/>
    </xf>
    <xf numFmtId="2" fontId="67" fillId="0" borderId="44" xfId="0" applyNumberFormat="1" applyFont="1" applyBorder="1" applyAlignment="1">
      <alignment horizontal="left" vertical="center"/>
    </xf>
    <xf numFmtId="2" fontId="68" fillId="0" borderId="44" xfId="0" applyNumberFormat="1" applyFont="1" applyBorder="1" applyAlignment="1">
      <alignment horizontal="left" vertical="center"/>
    </xf>
    <xf numFmtId="0" fontId="0" fillId="33" borderId="45" xfId="0" applyFill="1" applyBorder="1" applyAlignment="1">
      <alignment/>
    </xf>
    <xf numFmtId="0" fontId="15" fillId="33" borderId="46" xfId="0" applyNumberFormat="1" applyFont="1" applyFill="1" applyBorder="1" applyAlignment="1">
      <alignment horizontal="left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0" fillId="33" borderId="50" xfId="0" applyFont="1" applyFill="1" applyBorder="1" applyAlignment="1">
      <alignment/>
    </xf>
    <xf numFmtId="1" fontId="68" fillId="0" borderId="23" xfId="0" applyNumberFormat="1" applyFont="1" applyFill="1" applyBorder="1" applyAlignment="1">
      <alignment vertical="center" wrapText="1"/>
    </xf>
    <xf numFmtId="2" fontId="68" fillId="0" borderId="26" xfId="0" applyNumberFormat="1" applyFont="1" applyFill="1" applyBorder="1" applyAlignment="1">
      <alignment horizontal="left" vertical="center"/>
    </xf>
    <xf numFmtId="2" fontId="68" fillId="0" borderId="51" xfId="0" applyNumberFormat="1" applyFont="1" applyFill="1" applyBorder="1" applyAlignment="1">
      <alignment horizontal="left" vertical="center"/>
    </xf>
    <xf numFmtId="2" fontId="68" fillId="0" borderId="44" xfId="0" applyNumberFormat="1" applyFont="1" applyFill="1" applyBorder="1" applyAlignment="1">
      <alignment horizontal="left" vertical="center"/>
    </xf>
    <xf numFmtId="3" fontId="3" fillId="0" borderId="30" xfId="0" applyNumberFormat="1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vertical="center" wrapText="1"/>
    </xf>
    <xf numFmtId="2" fontId="67" fillId="0" borderId="44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left" vertical="center" wrapText="1"/>
    </xf>
    <xf numFmtId="3" fontId="68" fillId="0" borderId="34" xfId="0" applyNumberFormat="1" applyFont="1" applyFill="1" applyBorder="1" applyAlignment="1">
      <alignment horizontal="left" vertical="center" wrapText="1"/>
    </xf>
    <xf numFmtId="0" fontId="66" fillId="0" borderId="23" xfId="0" applyNumberFormat="1" applyFont="1" applyFill="1" applyBorder="1" applyAlignment="1">
      <alignment horizontal="left" vertical="center" wrapText="1"/>
    </xf>
    <xf numFmtId="2" fontId="66" fillId="0" borderId="14" xfId="0" applyNumberFormat="1" applyFont="1" applyFill="1" applyBorder="1" applyAlignment="1">
      <alignment horizontal="left" vertical="center"/>
    </xf>
    <xf numFmtId="2" fontId="66" fillId="0" borderId="26" xfId="0" applyNumberFormat="1" applyFont="1" applyFill="1" applyBorder="1" applyAlignment="1">
      <alignment horizontal="left" vertical="center"/>
    </xf>
    <xf numFmtId="2" fontId="66" fillId="0" borderId="51" xfId="0" applyNumberFormat="1" applyFont="1" applyFill="1" applyBorder="1" applyAlignment="1">
      <alignment horizontal="left" vertical="center"/>
    </xf>
    <xf numFmtId="3" fontId="67" fillId="0" borderId="30" xfId="0" applyNumberFormat="1" applyFont="1" applyFill="1" applyBorder="1" applyAlignment="1">
      <alignment horizontal="left" vertical="center" wrapText="1"/>
    </xf>
    <xf numFmtId="1" fontId="67" fillId="0" borderId="23" xfId="0" applyNumberFormat="1" applyFont="1" applyFill="1" applyBorder="1" applyAlignment="1">
      <alignment vertical="center" wrapText="1"/>
    </xf>
    <xf numFmtId="2" fontId="67" fillId="0" borderId="23" xfId="0" applyNumberFormat="1" applyFont="1" applyFill="1" applyBorder="1" applyAlignment="1">
      <alignment horizontal="left" vertical="center" wrapText="1"/>
    </xf>
    <xf numFmtId="2" fontId="67" fillId="0" borderId="14" xfId="0" applyNumberFormat="1" applyFont="1" applyFill="1" applyBorder="1" applyAlignment="1">
      <alignment horizontal="left" vertical="center" wrapText="1"/>
    </xf>
    <xf numFmtId="3" fontId="68" fillId="0" borderId="35" xfId="0" applyNumberFormat="1" applyFont="1" applyFill="1" applyBorder="1" applyAlignment="1">
      <alignment horizontal="left" vertical="center" wrapText="1"/>
    </xf>
    <xf numFmtId="2" fontId="0" fillId="0" borderId="25" xfId="0" applyNumberFormat="1" applyFont="1" applyFill="1" applyBorder="1" applyAlignment="1">
      <alignment horizontal="left" vertical="center" wrapText="1"/>
    </xf>
    <xf numFmtId="1" fontId="66" fillId="0" borderId="23" xfId="0" applyNumberFormat="1" applyFont="1" applyBorder="1" applyAlignment="1">
      <alignment vertical="center" wrapText="1"/>
    </xf>
    <xf numFmtId="2" fontId="66" fillId="0" borderId="23" xfId="0" applyNumberFormat="1" applyFont="1" applyBorder="1" applyAlignment="1">
      <alignment horizontal="left" vertical="center" wrapText="1"/>
    </xf>
    <xf numFmtId="2" fontId="66" fillId="0" borderId="14" xfId="0" applyNumberFormat="1" applyFont="1" applyBorder="1" applyAlignment="1">
      <alignment horizontal="left" vertical="center" wrapText="1"/>
    </xf>
    <xf numFmtId="1" fontId="66" fillId="0" borderId="19" xfId="0" applyNumberFormat="1" applyFont="1" applyBorder="1" applyAlignment="1">
      <alignment vertical="center" wrapText="1"/>
    </xf>
    <xf numFmtId="2" fontId="66" fillId="0" borderId="19" xfId="0" applyNumberFormat="1" applyFont="1" applyBorder="1" applyAlignment="1">
      <alignment horizontal="left" vertical="center" wrapText="1"/>
    </xf>
    <xf numFmtId="2" fontId="66" fillId="0" borderId="11" xfId="0" applyNumberFormat="1" applyFont="1" applyBorder="1" applyAlignment="1">
      <alignment horizontal="left" vertical="center" wrapText="1"/>
    </xf>
    <xf numFmtId="0" fontId="66" fillId="0" borderId="38" xfId="0" applyNumberFormat="1" applyFont="1" applyBorder="1" applyAlignment="1">
      <alignment horizontal="left" vertical="center"/>
    </xf>
    <xf numFmtId="2" fontId="66" fillId="0" borderId="12" xfId="0" applyNumberFormat="1" applyFont="1" applyBorder="1" applyAlignment="1">
      <alignment horizontal="left" vertical="center"/>
    </xf>
    <xf numFmtId="2" fontId="66" fillId="0" borderId="30" xfId="0" applyNumberFormat="1" applyFont="1" applyBorder="1" applyAlignment="1">
      <alignment horizontal="left" vertical="center"/>
    </xf>
    <xf numFmtId="0" fontId="66" fillId="0" borderId="23" xfId="0" applyNumberFormat="1" applyFont="1" applyBorder="1" applyAlignment="1">
      <alignment horizontal="left" vertical="center"/>
    </xf>
    <xf numFmtId="3" fontId="66" fillId="0" borderId="30" xfId="0" applyNumberFormat="1" applyFont="1" applyFill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/>
    </xf>
    <xf numFmtId="2" fontId="66" fillId="0" borderId="44" xfId="0" applyNumberFormat="1" applyFont="1" applyFill="1" applyBorder="1" applyAlignment="1">
      <alignment horizontal="left" vertical="center"/>
    </xf>
    <xf numFmtId="2" fontId="66" fillId="0" borderId="35" xfId="0" applyNumberFormat="1" applyFont="1" applyBorder="1" applyAlignment="1">
      <alignment horizontal="left" vertical="center"/>
    </xf>
    <xf numFmtId="0" fontId="66" fillId="0" borderId="24" xfId="0" applyNumberFormat="1" applyFont="1" applyBorder="1" applyAlignment="1">
      <alignment horizontal="left" vertical="center"/>
    </xf>
    <xf numFmtId="3" fontId="66" fillId="0" borderId="35" xfId="0" applyNumberFormat="1" applyFont="1" applyFill="1" applyBorder="1" applyAlignment="1">
      <alignment horizontal="left" vertical="center" wrapText="1"/>
    </xf>
    <xf numFmtId="0" fontId="66" fillId="0" borderId="24" xfId="0" applyNumberFormat="1" applyFont="1" applyFill="1" applyBorder="1" applyAlignment="1">
      <alignment vertical="center" wrapText="1"/>
    </xf>
    <xf numFmtId="2" fontId="66" fillId="0" borderId="26" xfId="0" applyNumberFormat="1" applyFont="1" applyFill="1" applyBorder="1" applyAlignment="1">
      <alignment horizontal="left" vertical="center" wrapText="1"/>
    </xf>
    <xf numFmtId="2" fontId="66" fillId="0" borderId="30" xfId="0" applyNumberFormat="1" applyFont="1" applyFill="1" applyBorder="1" applyAlignment="1">
      <alignment horizontal="left" vertical="center" wrapText="1"/>
    </xf>
    <xf numFmtId="2" fontId="66" fillId="0" borderId="14" xfId="0" applyNumberFormat="1" applyFont="1" applyFill="1" applyBorder="1" applyAlignment="1">
      <alignment horizontal="left" vertical="center" wrapText="1"/>
    </xf>
    <xf numFmtId="0" fontId="66" fillId="0" borderId="28" xfId="0" applyNumberFormat="1" applyFont="1" applyBorder="1" applyAlignment="1">
      <alignment horizontal="left" vertical="center" wrapText="1"/>
    </xf>
    <xf numFmtId="2" fontId="66" fillId="0" borderId="17" xfId="0" applyNumberFormat="1" applyFont="1" applyBorder="1" applyAlignment="1">
      <alignment horizontal="left" vertical="center"/>
    </xf>
    <xf numFmtId="3" fontId="66" fillId="0" borderId="30" xfId="0" applyNumberFormat="1" applyFont="1" applyBorder="1" applyAlignment="1">
      <alignment horizontal="left" vertical="center" wrapText="1"/>
    </xf>
    <xf numFmtId="3" fontId="66" fillId="0" borderId="34" xfId="0" applyNumberFormat="1" applyFont="1" applyBorder="1" applyAlignment="1">
      <alignment horizontal="left" vertical="center" wrapText="1"/>
    </xf>
    <xf numFmtId="3" fontId="66" fillId="0" borderId="20" xfId="0" applyNumberFormat="1" applyFont="1" applyBorder="1" applyAlignment="1">
      <alignment horizontal="left" vertical="center"/>
    </xf>
    <xf numFmtId="3" fontId="66" fillId="0" borderId="30" xfId="0" applyNumberFormat="1" applyFont="1" applyBorder="1" applyAlignment="1">
      <alignment horizontal="left" vertical="center"/>
    </xf>
    <xf numFmtId="3" fontId="66" fillId="0" borderId="35" xfId="0" applyNumberFormat="1" applyFont="1" applyBorder="1" applyAlignment="1">
      <alignment horizontal="left" vertical="center"/>
    </xf>
    <xf numFmtId="3" fontId="1" fillId="0" borderId="34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left" vertical="center"/>
    </xf>
    <xf numFmtId="3" fontId="0" fillId="0" borderId="34" xfId="0" applyNumberFormat="1" applyFont="1" applyBorder="1" applyAlignment="1">
      <alignment horizontal="left" vertical="center"/>
    </xf>
    <xf numFmtId="1" fontId="68" fillId="0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3" fontId="66" fillId="0" borderId="34" xfId="0" applyNumberFormat="1" applyFont="1" applyFill="1" applyBorder="1" applyAlignment="1">
      <alignment horizontal="left" vertical="center" wrapText="1"/>
    </xf>
    <xf numFmtId="0" fontId="66" fillId="0" borderId="28" xfId="0" applyNumberFormat="1" applyFont="1" applyFill="1" applyBorder="1" applyAlignment="1">
      <alignment horizontal="left" vertical="center" wrapText="1"/>
    </xf>
    <xf numFmtId="2" fontId="66" fillId="0" borderId="17" xfId="0" applyNumberFormat="1" applyFont="1" applyFill="1" applyBorder="1" applyAlignment="1">
      <alignment horizontal="left" vertical="center"/>
    </xf>
    <xf numFmtId="2" fontId="66" fillId="0" borderId="52" xfId="0" applyNumberFormat="1" applyFont="1" applyFill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23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44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1" fontId="2" fillId="0" borderId="53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66" fillId="0" borderId="0" xfId="0" applyNumberFormat="1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left"/>
    </xf>
    <xf numFmtId="0" fontId="2" fillId="0" borderId="5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/>
    </xf>
    <xf numFmtId="1" fontId="2" fillId="0" borderId="53" xfId="0" applyNumberFormat="1" applyFont="1" applyFill="1" applyBorder="1" applyAlignment="1">
      <alignment horizontal="left" wrapText="1"/>
    </xf>
    <xf numFmtId="3" fontId="2" fillId="0" borderId="53" xfId="0" applyNumberFormat="1" applyFont="1" applyFill="1" applyBorder="1" applyAlignment="1">
      <alignment horizontal="left" wrapText="1"/>
    </xf>
    <xf numFmtId="2" fontId="2" fillId="0" borderId="53" xfId="0" applyNumberFormat="1" applyFont="1" applyFill="1" applyBorder="1" applyAlignment="1">
      <alignment horizontal="left" wrapText="1"/>
    </xf>
    <xf numFmtId="2" fontId="2" fillId="0" borderId="54" xfId="0" applyNumberFormat="1" applyFont="1" applyFill="1" applyBorder="1" applyAlignment="1">
      <alignment horizontal="left" wrapText="1"/>
    </xf>
    <xf numFmtId="0" fontId="66" fillId="0" borderId="55" xfId="0" applyFont="1" applyFill="1" applyBorder="1" applyAlignment="1">
      <alignment/>
    </xf>
    <xf numFmtId="2" fontId="68" fillId="0" borderId="55" xfId="0" applyNumberFormat="1" applyFont="1" applyFill="1" applyBorder="1" applyAlignment="1">
      <alignment horizontal="left"/>
    </xf>
    <xf numFmtId="180" fontId="0" fillId="0" borderId="0" xfId="0" applyNumberFormat="1" applyFill="1" applyAlignment="1">
      <alignment horizontal="right"/>
    </xf>
    <xf numFmtId="0" fontId="68" fillId="0" borderId="0" xfId="0" applyFont="1" applyFill="1" applyAlignment="1">
      <alignment/>
    </xf>
    <xf numFmtId="180" fontId="6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2" fontId="6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3" fontId="70" fillId="0" borderId="30" xfId="0" applyNumberFormat="1" applyFont="1" applyBorder="1" applyAlignment="1">
      <alignment horizontal="left" vertical="center" wrapText="1"/>
    </xf>
    <xf numFmtId="0" fontId="70" fillId="0" borderId="23" xfId="0" applyNumberFormat="1" applyFont="1" applyBorder="1" applyAlignment="1">
      <alignment horizontal="left" vertical="center" wrapText="1"/>
    </xf>
    <xf numFmtId="2" fontId="70" fillId="0" borderId="14" xfId="0" applyNumberFormat="1" applyFont="1" applyBorder="1" applyAlignment="1">
      <alignment horizontal="left" vertical="center"/>
    </xf>
    <xf numFmtId="2" fontId="70" fillId="0" borderId="44" xfId="0" applyNumberFormat="1" applyFont="1" applyBorder="1" applyAlignment="1">
      <alignment horizontal="left" vertical="center"/>
    </xf>
    <xf numFmtId="0" fontId="66" fillId="0" borderId="24" xfId="0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3" fontId="66" fillId="0" borderId="35" xfId="0" applyNumberFormat="1" applyFont="1" applyBorder="1" applyAlignment="1">
      <alignment horizontal="left"/>
    </xf>
    <xf numFmtId="3" fontId="67" fillId="0" borderId="20" xfId="0" applyNumberFormat="1" applyFont="1" applyBorder="1" applyAlignment="1">
      <alignment horizontal="left" vertical="center"/>
    </xf>
    <xf numFmtId="0" fontId="67" fillId="0" borderId="19" xfId="0" applyNumberFormat="1" applyFont="1" applyBorder="1" applyAlignment="1">
      <alignment horizontal="left" vertical="center"/>
    </xf>
    <xf numFmtId="2" fontId="67" fillId="0" borderId="11" xfId="0" applyNumberFormat="1" applyFont="1" applyBorder="1" applyAlignment="1">
      <alignment horizontal="left" vertical="center"/>
    </xf>
    <xf numFmtId="2" fontId="67" fillId="0" borderId="20" xfId="0" applyNumberFormat="1" applyFont="1" applyBorder="1" applyAlignment="1">
      <alignment horizontal="left" vertical="center"/>
    </xf>
    <xf numFmtId="3" fontId="67" fillId="0" borderId="20" xfId="0" applyNumberFormat="1" applyFont="1" applyBorder="1" applyAlignment="1">
      <alignment horizontal="left" vertical="center" wrapText="1"/>
    </xf>
    <xf numFmtId="0" fontId="67" fillId="0" borderId="19" xfId="0" applyNumberFormat="1" applyFont="1" applyBorder="1" applyAlignment="1">
      <alignment horizontal="left" vertical="center" wrapText="1"/>
    </xf>
    <xf numFmtId="2" fontId="67" fillId="0" borderId="42" xfId="0" applyNumberFormat="1" applyFont="1" applyBorder="1" applyAlignment="1">
      <alignment horizontal="left" vertical="center"/>
    </xf>
    <xf numFmtId="3" fontId="67" fillId="0" borderId="30" xfId="0" applyNumberFormat="1" applyFont="1" applyBorder="1" applyAlignment="1">
      <alignment horizontal="left" vertical="center"/>
    </xf>
    <xf numFmtId="0" fontId="67" fillId="0" borderId="23" xfId="0" applyNumberFormat="1" applyFont="1" applyBorder="1" applyAlignment="1">
      <alignment horizontal="left" vertical="center"/>
    </xf>
    <xf numFmtId="2" fontId="67" fillId="0" borderId="30" xfId="0" applyNumberFormat="1" applyFont="1" applyBorder="1" applyAlignment="1">
      <alignment horizontal="left" vertical="center"/>
    </xf>
    <xf numFmtId="2" fontId="71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2" fontId="0" fillId="0" borderId="29" xfId="0" applyNumberFormat="1" applyFill="1" applyBorder="1" applyAlignment="1">
      <alignment/>
    </xf>
    <xf numFmtId="4" fontId="0" fillId="0" borderId="55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0" fontId="1" fillId="0" borderId="19" xfId="0" applyFont="1" applyBorder="1" applyAlignment="1">
      <alignment horizontal="left" vertical="top" wrapText="1"/>
    </xf>
    <xf numFmtId="0" fontId="1" fillId="0" borderId="56" xfId="0" applyFont="1" applyBorder="1" applyAlignment="1">
      <alignment horizontal="left" vertical="top" wrapText="1"/>
    </xf>
    <xf numFmtId="2" fontId="66" fillId="0" borderId="11" xfId="0" applyNumberFormat="1" applyFont="1" applyBorder="1" applyAlignment="1">
      <alignment horizontal="left" vertical="center" wrapText="1"/>
    </xf>
    <xf numFmtId="2" fontId="66" fillId="0" borderId="14" xfId="0" applyNumberFormat="1" applyFont="1" applyBorder="1" applyAlignment="1">
      <alignment horizontal="left" vertical="center" wrapText="1"/>
    </xf>
    <xf numFmtId="2" fontId="66" fillId="0" borderId="42" xfId="0" applyNumberFormat="1" applyFont="1" applyBorder="1" applyAlignment="1">
      <alignment horizontal="left" vertical="center" wrapText="1"/>
    </xf>
    <xf numFmtId="2" fontId="66" fillId="0" borderId="44" xfId="0" applyNumberFormat="1" applyFont="1" applyBorder="1" applyAlignment="1">
      <alignment horizontal="left" vertical="center" wrapText="1"/>
    </xf>
    <xf numFmtId="2" fontId="67" fillId="0" borderId="30" xfId="0" applyNumberFormat="1" applyFont="1" applyBorder="1" applyAlignment="1">
      <alignment horizontal="left" vertical="center" wrapText="1"/>
    </xf>
    <xf numFmtId="2" fontId="67" fillId="0" borderId="34" xfId="0" applyNumberFormat="1" applyFont="1" applyBorder="1" applyAlignment="1">
      <alignment horizontal="left" vertical="center" wrapText="1"/>
    </xf>
    <xf numFmtId="1" fontId="67" fillId="0" borderId="23" xfId="0" applyNumberFormat="1" applyFont="1" applyBorder="1" applyAlignment="1">
      <alignment horizontal="left" vertical="center" wrapText="1"/>
    </xf>
    <xf numFmtId="1" fontId="67" fillId="0" borderId="28" xfId="0" applyNumberFormat="1" applyFont="1" applyBorder="1" applyAlignment="1">
      <alignment horizontal="left" vertical="center" wrapText="1"/>
    </xf>
    <xf numFmtId="2" fontId="67" fillId="0" borderId="14" xfId="0" applyNumberFormat="1" applyFont="1" applyBorder="1" applyAlignment="1">
      <alignment horizontal="left" vertical="center" wrapText="1"/>
    </xf>
    <xf numFmtId="2" fontId="67" fillId="0" borderId="17" xfId="0" applyNumberFormat="1" applyFont="1" applyBorder="1" applyAlignment="1">
      <alignment horizontal="left" vertical="center" wrapText="1"/>
    </xf>
    <xf numFmtId="2" fontId="67" fillId="0" borderId="44" xfId="0" applyNumberFormat="1" applyFont="1" applyBorder="1" applyAlignment="1">
      <alignment horizontal="left" vertical="center" wrapText="1"/>
    </xf>
    <xf numFmtId="2" fontId="67" fillId="0" borderId="52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2" fontId="66" fillId="0" borderId="20" xfId="0" applyNumberFormat="1" applyFont="1" applyBorder="1" applyAlignment="1">
      <alignment horizontal="left" vertical="center" wrapText="1"/>
    </xf>
    <xf numFmtId="2" fontId="66" fillId="0" borderId="30" xfId="0" applyNumberFormat="1" applyFont="1" applyBorder="1" applyAlignment="1">
      <alignment horizontal="left" vertical="center" wrapText="1"/>
    </xf>
    <xf numFmtId="2" fontId="66" fillId="0" borderId="19" xfId="0" applyNumberFormat="1" applyFont="1" applyBorder="1" applyAlignment="1">
      <alignment horizontal="left" vertical="center" wrapText="1"/>
    </xf>
    <xf numFmtId="2" fontId="66" fillId="0" borderId="23" xfId="0" applyNumberFormat="1" applyFont="1" applyBorder="1" applyAlignment="1">
      <alignment horizontal="left" vertical="center" wrapText="1"/>
    </xf>
    <xf numFmtId="4" fontId="66" fillId="0" borderId="35" xfId="0" applyNumberFormat="1" applyFont="1" applyFill="1" applyBorder="1" applyAlignment="1">
      <alignment horizontal="left" vertical="center" wrapText="1"/>
    </xf>
    <xf numFmtId="4" fontId="66" fillId="0" borderId="30" xfId="0" applyNumberFormat="1" applyFont="1" applyFill="1" applyBorder="1" applyAlignment="1">
      <alignment horizontal="left" vertical="center" wrapText="1"/>
    </xf>
    <xf numFmtId="0" fontId="66" fillId="0" borderId="24" xfId="0" applyNumberFormat="1" applyFont="1" applyFill="1" applyBorder="1" applyAlignment="1">
      <alignment horizontal="left" vertical="center" wrapText="1"/>
    </xf>
    <xf numFmtId="0" fontId="66" fillId="0" borderId="23" xfId="0" applyNumberFormat="1" applyFont="1" applyFill="1" applyBorder="1" applyAlignment="1">
      <alignment horizontal="left" vertical="center" wrapText="1"/>
    </xf>
    <xf numFmtId="4" fontId="67" fillId="0" borderId="30" xfId="0" applyNumberFormat="1" applyFont="1" applyFill="1" applyBorder="1" applyAlignment="1">
      <alignment horizontal="left" vertical="center" wrapText="1"/>
    </xf>
    <xf numFmtId="0" fontId="67" fillId="0" borderId="23" xfId="0" applyNumberFormat="1" applyFont="1" applyFill="1" applyBorder="1" applyAlignment="1">
      <alignment horizontal="left" vertical="center" wrapText="1"/>
    </xf>
    <xf numFmtId="2" fontId="0" fillId="0" borderId="27" xfId="0" applyNumberFormat="1" applyFont="1" applyBorder="1" applyAlignment="1">
      <alignment horizontal="left" vertical="center" wrapText="1"/>
    </xf>
    <xf numFmtId="2" fontId="0" fillId="0" borderId="23" xfId="0" applyNumberFormat="1" applyFont="1" applyBorder="1" applyAlignment="1">
      <alignment horizontal="left" vertical="center" wrapText="1"/>
    </xf>
    <xf numFmtId="2" fontId="66" fillId="0" borderId="26" xfId="0" applyNumberFormat="1" applyFont="1" applyFill="1" applyBorder="1" applyAlignment="1">
      <alignment horizontal="left" vertical="center" wrapText="1"/>
    </xf>
    <xf numFmtId="2" fontId="66" fillId="0" borderId="14" xfId="0" applyNumberFormat="1" applyFont="1" applyFill="1" applyBorder="1" applyAlignment="1">
      <alignment horizontal="left" vertical="center" wrapText="1"/>
    </xf>
    <xf numFmtId="2" fontId="66" fillId="0" borderId="51" xfId="0" applyNumberFormat="1" applyFont="1" applyFill="1" applyBorder="1" applyAlignment="1">
      <alignment horizontal="left" vertical="center" wrapText="1"/>
    </xf>
    <xf numFmtId="2" fontId="66" fillId="0" borderId="44" xfId="0" applyNumberFormat="1" applyFont="1" applyFill="1" applyBorder="1" applyAlignment="1">
      <alignment horizontal="left" vertical="center" wrapText="1"/>
    </xf>
    <xf numFmtId="2" fontId="67" fillId="0" borderId="14" xfId="0" applyNumberFormat="1" applyFont="1" applyFill="1" applyBorder="1" applyAlignment="1">
      <alignment horizontal="left" vertical="center" wrapText="1"/>
    </xf>
    <xf numFmtId="2" fontId="67" fillId="0" borderId="44" xfId="0" applyNumberFormat="1" applyFont="1" applyFill="1" applyBorder="1" applyAlignment="1">
      <alignment horizontal="left" vertical="center" wrapText="1"/>
    </xf>
    <xf numFmtId="2" fontId="68" fillId="0" borderId="35" xfId="0" applyNumberFormat="1" applyFont="1" applyFill="1" applyBorder="1" applyAlignment="1">
      <alignment horizontal="left" vertical="center" wrapText="1"/>
    </xf>
    <xf numFmtId="2" fontId="68" fillId="0" borderId="30" xfId="0" applyNumberFormat="1" applyFont="1" applyFill="1" applyBorder="1" applyAlignment="1">
      <alignment horizontal="left" vertical="center" wrapText="1"/>
    </xf>
    <xf numFmtId="0" fontId="68" fillId="0" borderId="24" xfId="0" applyNumberFormat="1" applyFont="1" applyFill="1" applyBorder="1" applyAlignment="1">
      <alignment horizontal="left" vertical="center" wrapText="1"/>
    </xf>
    <xf numFmtId="0" fontId="68" fillId="0" borderId="23" xfId="0" applyNumberFormat="1" applyFont="1" applyFill="1" applyBorder="1" applyAlignment="1">
      <alignment horizontal="left" vertical="center" wrapText="1"/>
    </xf>
    <xf numFmtId="2" fontId="66" fillId="0" borderId="35" xfId="0" applyNumberFormat="1" applyFont="1" applyBorder="1" applyAlignment="1">
      <alignment horizontal="left" vertical="center" wrapText="1"/>
    </xf>
    <xf numFmtId="2" fontId="66" fillId="0" borderId="24" xfId="0" applyNumberFormat="1" applyFont="1" applyBorder="1" applyAlignment="1">
      <alignment horizontal="left" vertical="center" wrapText="1"/>
    </xf>
    <xf numFmtId="2" fontId="66" fillId="0" borderId="26" xfId="0" applyNumberFormat="1" applyFont="1" applyBorder="1" applyAlignment="1">
      <alignment horizontal="left" vertical="center" wrapText="1"/>
    </xf>
    <xf numFmtId="2" fontId="2" fillId="0" borderId="35" xfId="0" applyNumberFormat="1" applyFont="1" applyFill="1" applyBorder="1" applyAlignment="1">
      <alignment horizontal="left" vertical="center"/>
    </xf>
    <xf numFmtId="2" fontId="2" fillId="0" borderId="30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2" fontId="66" fillId="0" borderId="51" xfId="0" applyNumberFormat="1" applyFont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2" fontId="68" fillId="0" borderId="26" xfId="0" applyNumberFormat="1" applyFont="1" applyFill="1" applyBorder="1" applyAlignment="1">
      <alignment horizontal="left" vertical="center" wrapText="1"/>
    </xf>
    <xf numFmtId="2" fontId="68" fillId="0" borderId="14" xfId="0" applyNumberFormat="1" applyFont="1" applyFill="1" applyBorder="1" applyAlignment="1">
      <alignment horizontal="left" vertical="center" wrapText="1"/>
    </xf>
    <xf numFmtId="2" fontId="2" fillId="0" borderId="57" xfId="0" applyNumberFormat="1" applyFont="1" applyBorder="1" applyAlignment="1">
      <alignment horizontal="left" vertical="center" wrapText="1"/>
    </xf>
    <xf numFmtId="2" fontId="2" fillId="0" borderId="58" xfId="0" applyNumberFormat="1" applyFont="1" applyBorder="1" applyAlignment="1">
      <alignment horizontal="left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/>
    </xf>
    <xf numFmtId="0" fontId="0" fillId="0" borderId="23" xfId="0" applyBorder="1" applyAlignment="1">
      <alignment horizontal="left"/>
    </xf>
    <xf numFmtId="2" fontId="0" fillId="0" borderId="59" xfId="0" applyNumberFormat="1" applyFont="1" applyBorder="1" applyAlignment="1">
      <alignment horizontal="left" vertical="center" wrapText="1"/>
    </xf>
    <xf numFmtId="2" fontId="0" fillId="0" borderId="28" xfId="0" applyNumberFormat="1" applyFont="1" applyBorder="1" applyAlignment="1">
      <alignment horizontal="left" vertical="center" wrapText="1"/>
    </xf>
    <xf numFmtId="2" fontId="0" fillId="0" borderId="59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2" fontId="0" fillId="0" borderId="27" xfId="0" applyNumberFormat="1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0" fillId="0" borderId="21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2" fontId="0" fillId="0" borderId="23" xfId="0" applyNumberFormat="1" applyFont="1" applyFill="1" applyBorder="1" applyAlignment="1">
      <alignment horizontal="left" vertical="center" wrapText="1"/>
    </xf>
    <xf numFmtId="0" fontId="1" fillId="0" borderId="6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3" xfId="0" applyBorder="1" applyAlignment="1">
      <alignment vertical="top" wrapText="1"/>
    </xf>
    <xf numFmtId="49" fontId="0" fillId="0" borderId="64" xfId="0" applyNumberFormat="1" applyFont="1" applyBorder="1" applyAlignment="1">
      <alignment vertical="top" wrapText="1"/>
    </xf>
    <xf numFmtId="0" fontId="0" fillId="0" borderId="65" xfId="0" applyBorder="1" applyAlignment="1">
      <alignment vertical="top" wrapText="1"/>
    </xf>
    <xf numFmtId="0" fontId="0" fillId="0" borderId="14" xfId="0" applyFont="1" applyBorder="1" applyAlignment="1">
      <alignment horizontal="left" vertical="center" wrapText="1"/>
    </xf>
    <xf numFmtId="49" fontId="0" fillId="0" borderId="66" xfId="0" applyNumberFormat="1" applyFont="1" applyBorder="1" applyAlignment="1">
      <alignment vertical="top" wrapText="1"/>
    </xf>
    <xf numFmtId="49" fontId="0" fillId="0" borderId="65" xfId="0" applyNumberFormat="1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1" fontId="0" fillId="0" borderId="68" xfId="0" applyNumberFormat="1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2" fontId="7" fillId="0" borderId="35" xfId="0" applyNumberFormat="1" applyFont="1" applyFill="1" applyBorder="1" applyAlignment="1">
      <alignment horizontal="left" vertical="center" wrapText="1"/>
    </xf>
    <xf numFmtId="2" fontId="7" fillId="0" borderId="30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0" fillId="0" borderId="27" xfId="0" applyNumberFormat="1" applyFont="1" applyFill="1" applyBorder="1" applyAlignment="1">
      <alignment horizontal="left" vertical="center" wrapText="1"/>
    </xf>
    <xf numFmtId="180" fontId="0" fillId="0" borderId="23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1" fillId="34" borderId="70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0" borderId="18" xfId="0" applyFont="1" applyBorder="1" applyAlignment="1">
      <alignment vertical="top"/>
    </xf>
    <xf numFmtId="0" fontId="1" fillId="0" borderId="74" xfId="0" applyFont="1" applyBorder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1" fillId="0" borderId="76" xfId="0" applyFont="1" applyBorder="1" applyAlignment="1">
      <alignment vertical="top"/>
    </xf>
    <xf numFmtId="0" fontId="1" fillId="0" borderId="77" xfId="0" applyFont="1" applyBorder="1" applyAlignment="1">
      <alignment vertical="top"/>
    </xf>
    <xf numFmtId="0" fontId="1" fillId="34" borderId="70" xfId="0" applyFont="1" applyFill="1" applyBorder="1" applyAlignment="1">
      <alignment horizontal="center" wrapText="1"/>
    </xf>
    <xf numFmtId="0" fontId="1" fillId="34" borderId="72" xfId="0" applyFont="1" applyFill="1" applyBorder="1" applyAlignment="1">
      <alignment horizontal="center" wrapText="1"/>
    </xf>
    <xf numFmtId="0" fontId="1" fillId="34" borderId="73" xfId="0" applyFont="1" applyFill="1" applyBorder="1" applyAlignment="1">
      <alignment horizontal="center" wrapText="1"/>
    </xf>
    <xf numFmtId="0" fontId="1" fillId="34" borderId="78" xfId="0" applyFont="1" applyFill="1" applyBorder="1" applyAlignment="1">
      <alignment horizontal="center" wrapText="1"/>
    </xf>
    <xf numFmtId="0" fontId="1" fillId="34" borderId="7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" fillId="34" borderId="79" xfId="0" applyFont="1" applyFill="1" applyBorder="1" applyAlignment="1">
      <alignment horizontal="center"/>
    </xf>
    <xf numFmtId="0" fontId="1" fillId="34" borderId="80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1" fillId="35" borderId="53" xfId="0" applyNumberFormat="1" applyFont="1" applyFill="1" applyBorder="1" applyAlignment="1">
      <alignment horizontal="center" vertical="top" wrapText="1"/>
    </xf>
    <xf numFmtId="2" fontId="1" fillId="35" borderId="82" xfId="0" applyNumberFormat="1" applyFont="1" applyFill="1" applyBorder="1" applyAlignment="1">
      <alignment horizontal="center" vertical="top" wrapText="1"/>
    </xf>
    <xf numFmtId="2" fontId="9" fillId="0" borderId="83" xfId="0" applyNumberFormat="1" applyFont="1" applyFill="1" applyBorder="1" applyAlignment="1">
      <alignment horizontal="center" vertical="center"/>
    </xf>
    <xf numFmtId="2" fontId="9" fillId="0" borderId="84" xfId="0" applyNumberFormat="1" applyFont="1" applyFill="1" applyBorder="1" applyAlignment="1">
      <alignment horizontal="center" vertical="center"/>
    </xf>
    <xf numFmtId="4" fontId="9" fillId="35" borderId="85" xfId="0" applyNumberFormat="1" applyFont="1" applyFill="1" applyBorder="1" applyAlignment="1">
      <alignment horizontal="center"/>
    </xf>
    <xf numFmtId="4" fontId="9" fillId="35" borderId="86" xfId="0" applyNumberFormat="1" applyFont="1" applyFill="1" applyBorder="1" applyAlignment="1">
      <alignment horizontal="center"/>
    </xf>
    <xf numFmtId="2" fontId="0" fillId="35" borderId="87" xfId="0" applyNumberFormat="1" applyFont="1" applyFill="1" applyBorder="1" applyAlignment="1">
      <alignment horizontal="center" vertical="top" wrapText="1"/>
    </xf>
    <xf numFmtId="2" fontId="0" fillId="35" borderId="0" xfId="0" applyNumberFormat="1" applyFont="1" applyFill="1" applyBorder="1" applyAlignment="1">
      <alignment horizontal="center" vertical="top" wrapText="1"/>
    </xf>
    <xf numFmtId="4" fontId="9" fillId="35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76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0" fontId="0" fillId="0" borderId="37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36" borderId="91" xfId="0" applyNumberFormat="1" applyFill="1" applyBorder="1" applyAlignment="1">
      <alignment horizontal="center"/>
    </xf>
    <xf numFmtId="4" fontId="0" fillId="36" borderId="24" xfId="0" applyNumberForma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20" fillId="0" borderId="83" xfId="0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/>
    </xf>
    <xf numFmtId="0" fontId="20" fillId="0" borderId="93" xfId="0" applyFont="1" applyBorder="1" applyAlignment="1">
      <alignment horizontal="center" vertical="top"/>
    </xf>
    <xf numFmtId="0" fontId="20" fillId="0" borderId="87" xfId="0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71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7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73" fillId="0" borderId="0" xfId="0" applyNumberFormat="1" applyFon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Ausgaben pro Paar [EUR] - am Beispiel C&amp;J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6225"/>
          <c:w val="0.9535"/>
          <c:h val="0.61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Statistik!$A$1:$F$1</c:f>
              <c:strCache/>
            </c:strRef>
          </c:cat>
          <c:val>
            <c:numRef>
              <c:f>Statistik!$A$2:$F$2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5"/>
          <c:y val="0.9265"/>
          <c:w val="0.805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142875</xdr:rowOff>
    </xdr:to>
    <xdr:graphicFrame>
      <xdr:nvGraphicFramePr>
        <xdr:cNvPr id="1" name="Diagramm 1"/>
        <xdr:cNvGraphicFramePr/>
      </xdr:nvGraphicFramePr>
      <xdr:xfrm>
        <a:off x="0" y="0"/>
        <a:ext cx="5514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55"/>
  <sheetViews>
    <sheetView tabSelected="1" zoomScale="75" zoomScaleNormal="75" zoomScalePageLayoutView="0" workbookViewId="0" topLeftCell="A1">
      <pane ySplit="5" topLeftCell="A6" activePane="bottomLeft" state="frozen"/>
      <selection pane="topLeft" activeCell="M1" sqref="M1"/>
      <selection pane="bottomLeft" activeCell="A1" sqref="A1:AJ2"/>
    </sheetView>
  </sheetViews>
  <sheetFormatPr defaultColWidth="11.421875" defaultRowHeight="12.75"/>
  <cols>
    <col min="1" max="1" width="10.8515625" style="0" customWidth="1"/>
    <col min="2" max="2" width="23.7109375" style="0" customWidth="1"/>
    <col min="3" max="3" width="11.7109375" style="0" customWidth="1"/>
    <col min="4" max="4" width="7.140625" style="0" customWidth="1"/>
    <col min="5" max="5" width="7.421875" style="0" hidden="1" customWidth="1"/>
    <col min="6" max="6" width="9.00390625" style="0" customWidth="1"/>
    <col min="7" max="7" width="7.57421875" style="0" bestFit="1" customWidth="1"/>
    <col min="8" max="8" width="5.00390625" style="0" customWidth="1"/>
    <col min="9" max="9" width="10.7109375" style="0" customWidth="1"/>
    <col min="10" max="11" width="8.57421875" style="0" customWidth="1"/>
    <col min="12" max="12" width="9.8515625" style="0" customWidth="1"/>
    <col min="13" max="13" width="22.00390625" style="0" customWidth="1"/>
    <col min="14" max="14" width="7.7109375" style="0" customWidth="1"/>
    <col min="15" max="15" width="5.140625" style="0" bestFit="1" customWidth="1"/>
    <col min="16" max="16" width="11.140625" style="0" customWidth="1"/>
    <col min="17" max="18" width="10.00390625" style="0" customWidth="1"/>
    <col min="19" max="19" width="39.7109375" style="0" customWidth="1"/>
    <col min="20" max="20" width="7.57421875" style="0" bestFit="1" customWidth="1"/>
    <col min="21" max="21" width="5.140625" style="0" bestFit="1" customWidth="1"/>
    <col min="22" max="24" width="9.28125" style="0" customWidth="1"/>
    <col min="25" max="25" width="29.140625" style="0" bestFit="1" customWidth="1"/>
    <col min="26" max="26" width="7.57421875" style="0" bestFit="1" customWidth="1"/>
    <col min="27" max="27" width="5.00390625" style="0" customWidth="1"/>
    <col min="28" max="29" width="9.140625" style="0" customWidth="1"/>
    <col min="30" max="30" width="10.28125" style="0" customWidth="1"/>
    <col min="31" max="31" width="30.8515625" style="0" bestFit="1" customWidth="1"/>
    <col min="32" max="32" width="4.7109375" style="0" bestFit="1" customWidth="1"/>
    <col min="33" max="33" width="5.00390625" style="0" customWidth="1"/>
    <col min="34" max="36" width="10.28125" style="0" customWidth="1"/>
    <col min="37" max="37" width="11.140625" style="0" customWidth="1"/>
    <col min="38" max="38" width="8.57421875" style="0" customWidth="1"/>
    <col min="39" max="39" width="10.421875" style="0" bestFit="1" customWidth="1"/>
  </cols>
  <sheetData>
    <row r="1" spans="1:36" ht="13.5" thickTop="1">
      <c r="A1" s="504" t="s">
        <v>48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</row>
    <row r="2" spans="1:39" ht="13.5" thickBo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9"/>
      <c r="AL2" s="9"/>
      <c r="AM2" s="10"/>
    </row>
    <row r="3" spans="1:38" ht="15.75" customHeight="1" thickBot="1" thickTop="1">
      <c r="A3" s="11" t="s">
        <v>0</v>
      </c>
      <c r="B3" s="451" t="s">
        <v>3</v>
      </c>
      <c r="C3" s="452"/>
      <c r="D3" s="452"/>
      <c r="E3" s="452"/>
      <c r="F3" s="452"/>
      <c r="G3" s="453"/>
      <c r="H3" s="453"/>
      <c r="I3" s="453"/>
      <c r="J3" s="454"/>
      <c r="K3" s="454"/>
      <c r="L3" s="451" t="s">
        <v>18</v>
      </c>
      <c r="M3" s="452"/>
      <c r="N3" s="453"/>
      <c r="O3" s="453"/>
      <c r="P3" s="453"/>
      <c r="Q3" s="453"/>
      <c r="R3" s="453"/>
      <c r="S3" s="468" t="s">
        <v>4</v>
      </c>
      <c r="T3" s="469"/>
      <c r="U3" s="469"/>
      <c r="V3" s="469"/>
      <c r="W3" s="469"/>
      <c r="X3" s="470"/>
      <c r="Y3" s="465" t="s">
        <v>5</v>
      </c>
      <c r="Z3" s="462"/>
      <c r="AA3" s="462"/>
      <c r="AB3" s="462"/>
      <c r="AC3" s="463"/>
      <c r="AD3" s="463"/>
      <c r="AE3" s="461" t="s">
        <v>6</v>
      </c>
      <c r="AF3" s="462"/>
      <c r="AG3" s="462"/>
      <c r="AH3" s="462"/>
      <c r="AI3" s="463"/>
      <c r="AJ3" s="464"/>
      <c r="AK3" s="1"/>
      <c r="AL3" s="1"/>
    </row>
    <row r="4" spans="1:38" ht="15" customHeight="1">
      <c r="A4" s="455"/>
      <c r="B4" s="459" t="s">
        <v>7</v>
      </c>
      <c r="C4" s="449" t="s">
        <v>8</v>
      </c>
      <c r="D4" s="447" t="s">
        <v>13</v>
      </c>
      <c r="E4" s="121"/>
      <c r="F4" s="350" t="s">
        <v>57</v>
      </c>
      <c r="G4" s="417" t="s">
        <v>37</v>
      </c>
      <c r="H4" s="350"/>
      <c r="I4" s="457" t="s">
        <v>97</v>
      </c>
      <c r="J4" s="123" t="s">
        <v>27</v>
      </c>
      <c r="K4" s="121" t="s">
        <v>25</v>
      </c>
      <c r="L4" s="419" t="s">
        <v>9</v>
      </c>
      <c r="M4" s="420"/>
      <c r="N4" s="417" t="s">
        <v>93</v>
      </c>
      <c r="O4" s="350"/>
      <c r="P4" s="415" t="s">
        <v>21</v>
      </c>
      <c r="Q4" s="123" t="s">
        <v>27</v>
      </c>
      <c r="R4" s="121" t="s">
        <v>25</v>
      </c>
      <c r="S4" s="428" t="s">
        <v>1</v>
      </c>
      <c r="T4" s="417" t="s">
        <v>94</v>
      </c>
      <c r="U4" s="350"/>
      <c r="V4" s="415" t="s">
        <v>19</v>
      </c>
      <c r="W4" s="123" t="s">
        <v>27</v>
      </c>
      <c r="X4" s="223" t="s">
        <v>25</v>
      </c>
      <c r="Y4" s="426" t="s">
        <v>1</v>
      </c>
      <c r="Z4" s="417" t="s">
        <v>20</v>
      </c>
      <c r="AA4" s="350"/>
      <c r="AB4" s="415" t="s">
        <v>21</v>
      </c>
      <c r="AC4" s="123" t="s">
        <v>27</v>
      </c>
      <c r="AD4" s="121" t="s">
        <v>25</v>
      </c>
      <c r="AE4" s="488" t="s">
        <v>1</v>
      </c>
      <c r="AF4" s="417" t="s">
        <v>22</v>
      </c>
      <c r="AG4" s="350"/>
      <c r="AH4" s="415" t="s">
        <v>23</v>
      </c>
      <c r="AI4" s="123" t="s">
        <v>27</v>
      </c>
      <c r="AJ4" s="233" t="s">
        <v>25</v>
      </c>
      <c r="AK4" s="12"/>
      <c r="AL4" s="12"/>
    </row>
    <row r="5" spans="1:40" ht="25.5" customHeight="1" thickBot="1">
      <c r="A5" s="456"/>
      <c r="B5" s="460"/>
      <c r="C5" s="450"/>
      <c r="D5" s="448"/>
      <c r="E5" s="122"/>
      <c r="F5" s="351"/>
      <c r="G5" s="418"/>
      <c r="H5" s="351"/>
      <c r="I5" s="458"/>
      <c r="J5" s="124" t="s">
        <v>58</v>
      </c>
      <c r="K5" s="122" t="s">
        <v>59</v>
      </c>
      <c r="L5" s="421"/>
      <c r="M5" s="422"/>
      <c r="N5" s="418"/>
      <c r="O5" s="351"/>
      <c r="P5" s="416"/>
      <c r="Q5" s="124" t="s">
        <v>60</v>
      </c>
      <c r="R5" s="122" t="s">
        <v>59</v>
      </c>
      <c r="S5" s="429"/>
      <c r="T5" s="418"/>
      <c r="U5" s="351"/>
      <c r="V5" s="416"/>
      <c r="W5" s="124" t="s">
        <v>60</v>
      </c>
      <c r="X5" s="224" t="s">
        <v>59</v>
      </c>
      <c r="Y5" s="427"/>
      <c r="Z5" s="418"/>
      <c r="AA5" s="351"/>
      <c r="AB5" s="416"/>
      <c r="AC5" s="124" t="s">
        <v>60</v>
      </c>
      <c r="AD5" s="122" t="s">
        <v>59</v>
      </c>
      <c r="AE5" s="489"/>
      <c r="AF5" s="418"/>
      <c r="AG5" s="351"/>
      <c r="AH5" s="490"/>
      <c r="AI5" s="124" t="s">
        <v>60</v>
      </c>
      <c r="AJ5" s="234" t="s">
        <v>59</v>
      </c>
      <c r="AK5" s="485"/>
      <c r="AL5" s="486"/>
      <c r="AM5" s="487"/>
      <c r="AN5" s="487"/>
    </row>
    <row r="6" spans="1:40" ht="15.75" customHeight="1">
      <c r="A6" s="430" t="s">
        <v>43</v>
      </c>
      <c r="B6" s="163" t="s">
        <v>51</v>
      </c>
      <c r="C6" s="438" t="s">
        <v>55</v>
      </c>
      <c r="D6" s="436">
        <v>8</v>
      </c>
      <c r="E6" s="402"/>
      <c r="F6" s="404">
        <v>2</v>
      </c>
      <c r="G6" s="368">
        <f>69/3</f>
        <v>23</v>
      </c>
      <c r="H6" s="370" t="s">
        <v>2</v>
      </c>
      <c r="I6" s="352">
        <f>F6*G6</f>
        <v>46</v>
      </c>
      <c r="J6" s="352">
        <f>I6/2</f>
        <v>23</v>
      </c>
      <c r="K6" s="354">
        <f>I6/2</f>
        <v>23</v>
      </c>
      <c r="L6" s="423" t="s">
        <v>56</v>
      </c>
      <c r="M6" s="424"/>
      <c r="N6" s="165">
        <v>69</v>
      </c>
      <c r="O6" s="258" t="s">
        <v>2</v>
      </c>
      <c r="P6" s="259">
        <f>N6</f>
        <v>69</v>
      </c>
      <c r="Q6" s="260">
        <f>P6/2</f>
        <v>34.5</v>
      </c>
      <c r="R6" s="260">
        <f>P6/2</f>
        <v>34.5</v>
      </c>
      <c r="S6" s="164" t="s">
        <v>86</v>
      </c>
      <c r="T6" s="339">
        <v>26500</v>
      </c>
      <c r="U6" s="340" t="s">
        <v>49</v>
      </c>
      <c r="V6" s="337">
        <v>68.62</v>
      </c>
      <c r="W6" s="338">
        <f>V6/2</f>
        <v>34.31</v>
      </c>
      <c r="X6" s="341">
        <f>V6/2</f>
        <v>34.31</v>
      </c>
      <c r="Y6" s="218" t="s">
        <v>63</v>
      </c>
      <c r="Z6" s="335">
        <f>4*2000</f>
        <v>8000</v>
      </c>
      <c r="AA6" s="336" t="s">
        <v>49</v>
      </c>
      <c r="AB6" s="337">
        <v>20.71</v>
      </c>
      <c r="AC6" s="338">
        <f>AB6/2</f>
        <v>10.355</v>
      </c>
      <c r="AD6" s="338">
        <f>AB6/2</f>
        <v>10.355</v>
      </c>
      <c r="AE6" s="17" t="s">
        <v>66</v>
      </c>
      <c r="AF6" s="279">
        <v>100</v>
      </c>
      <c r="AG6" s="261" t="s">
        <v>49</v>
      </c>
      <c r="AH6" s="166">
        <v>0.26</v>
      </c>
      <c r="AI6" s="167">
        <f>AH6</f>
        <v>0.26</v>
      </c>
      <c r="AJ6" s="262"/>
      <c r="AK6" s="301"/>
      <c r="AL6" s="296"/>
      <c r="AM6" s="133"/>
      <c r="AN6" s="133"/>
    </row>
    <row r="7" spans="1:40" ht="15.75" customHeight="1">
      <c r="A7" s="431"/>
      <c r="B7" s="168" t="s">
        <v>52</v>
      </c>
      <c r="C7" s="432"/>
      <c r="D7" s="437"/>
      <c r="E7" s="403"/>
      <c r="F7" s="405"/>
      <c r="G7" s="369"/>
      <c r="H7" s="371"/>
      <c r="I7" s="353"/>
      <c r="J7" s="353"/>
      <c r="K7" s="355"/>
      <c r="L7" s="407" t="s">
        <v>90</v>
      </c>
      <c r="M7" s="408"/>
      <c r="N7" s="292">
        <v>645.48</v>
      </c>
      <c r="O7" s="293" t="s">
        <v>2</v>
      </c>
      <c r="P7" s="294">
        <f>N7</f>
        <v>645.48</v>
      </c>
      <c r="Q7" s="294">
        <f>P7/2</f>
        <v>322.74</v>
      </c>
      <c r="R7" s="295">
        <f>P7/2</f>
        <v>322.74</v>
      </c>
      <c r="S7" s="15" t="s">
        <v>87</v>
      </c>
      <c r="T7" s="213">
        <v>1000</v>
      </c>
      <c r="U7" s="214" t="s">
        <v>49</v>
      </c>
      <c r="V7" s="189">
        <f>T7/J30</f>
        <v>2.5922181610804365</v>
      </c>
      <c r="W7" s="189">
        <f>V7/2</f>
        <v>1.2961090805402182</v>
      </c>
      <c r="X7" s="227">
        <f>V7/2</f>
        <v>1.2961090805402182</v>
      </c>
      <c r="Y7" s="32"/>
      <c r="Z7" s="88"/>
      <c r="AA7" s="65"/>
      <c r="AB7" s="135"/>
      <c r="AC7" s="102"/>
      <c r="AD7" s="102"/>
      <c r="AE7" s="18"/>
      <c r="AF7" s="115"/>
      <c r="AG7" s="70"/>
      <c r="AH7" s="25"/>
      <c r="AI7" s="105"/>
      <c r="AJ7" s="131"/>
      <c r="AK7" s="302"/>
      <c r="AL7" s="298"/>
      <c r="AM7" s="303"/>
      <c r="AN7" s="303"/>
    </row>
    <row r="8" spans="1:40" ht="15.75" customHeight="1">
      <c r="A8" s="431"/>
      <c r="B8" s="168" t="s">
        <v>53</v>
      </c>
      <c r="C8" s="432"/>
      <c r="D8" s="437"/>
      <c r="E8" s="403"/>
      <c r="F8" s="405"/>
      <c r="G8" s="369"/>
      <c r="H8" s="371"/>
      <c r="I8" s="353"/>
      <c r="J8" s="353"/>
      <c r="K8" s="355"/>
      <c r="L8" s="378" t="s">
        <v>61</v>
      </c>
      <c r="M8" s="379"/>
      <c r="N8" s="277">
        <f>3*4000</f>
        <v>12000</v>
      </c>
      <c r="O8" s="255" t="s">
        <v>49</v>
      </c>
      <c r="P8" s="256">
        <v>31.07</v>
      </c>
      <c r="Q8" s="257">
        <f>P8/2</f>
        <v>15.535</v>
      </c>
      <c r="R8" s="257">
        <f>P8/2</f>
        <v>15.535</v>
      </c>
      <c r="S8" s="15" t="s">
        <v>88</v>
      </c>
      <c r="T8" s="328">
        <v>7170</v>
      </c>
      <c r="U8" s="329" t="s">
        <v>49</v>
      </c>
      <c r="V8" s="330">
        <f>T8/J30</f>
        <v>18.58620421494673</v>
      </c>
      <c r="W8" s="330">
        <f>(1300+1300+385)/7170*V8</f>
        <v>7.737771210825103</v>
      </c>
      <c r="X8" s="331">
        <f>(1100+2700+385)/T8*V8</f>
        <v>10.848433004121626</v>
      </c>
      <c r="Y8" s="32"/>
      <c r="Z8" s="88"/>
      <c r="AA8" s="65"/>
      <c r="AB8" s="135"/>
      <c r="AC8" s="102"/>
      <c r="AD8" s="102"/>
      <c r="AE8" s="18"/>
      <c r="AF8" s="115"/>
      <c r="AG8" s="70"/>
      <c r="AH8" s="25"/>
      <c r="AI8" s="105"/>
      <c r="AJ8" s="131"/>
      <c r="AK8" s="304"/>
      <c r="AL8" s="299"/>
      <c r="AM8" s="305"/>
      <c r="AN8" s="306"/>
    </row>
    <row r="9" spans="1:40" ht="15.75" customHeight="1">
      <c r="A9" s="431"/>
      <c r="B9" s="168" t="s">
        <v>54</v>
      </c>
      <c r="C9" s="432"/>
      <c r="D9" s="437"/>
      <c r="E9" s="403"/>
      <c r="F9" s="405"/>
      <c r="G9" s="356">
        <f>616/3</f>
        <v>205.33333333333334</v>
      </c>
      <c r="H9" s="358" t="s">
        <v>49</v>
      </c>
      <c r="I9" s="360">
        <f>2*1.6/3</f>
        <v>1.0666666666666667</v>
      </c>
      <c r="J9" s="360">
        <f>I9/2</f>
        <v>0.5333333333333333</v>
      </c>
      <c r="K9" s="362">
        <f>I9/2</f>
        <v>0.5333333333333333</v>
      </c>
      <c r="L9" s="378" t="s">
        <v>62</v>
      </c>
      <c r="M9" s="379"/>
      <c r="N9" s="277">
        <f>4*2200</f>
        <v>8800</v>
      </c>
      <c r="O9" s="255" t="s">
        <v>49</v>
      </c>
      <c r="P9" s="256">
        <v>22.79</v>
      </c>
      <c r="Q9" s="257">
        <f>P9/2</f>
        <v>11.395</v>
      </c>
      <c r="R9" s="257">
        <f>P9/2</f>
        <v>11.395</v>
      </c>
      <c r="S9" s="15" t="s">
        <v>64</v>
      </c>
      <c r="T9" s="175">
        <v>700</v>
      </c>
      <c r="U9" s="155" t="s">
        <v>49</v>
      </c>
      <c r="V9" s="156">
        <v>1.81</v>
      </c>
      <c r="W9" s="156">
        <f>V9</f>
        <v>1.81</v>
      </c>
      <c r="X9" s="226"/>
      <c r="Y9" s="32"/>
      <c r="Z9" s="88"/>
      <c r="AA9" s="65"/>
      <c r="AB9" s="135"/>
      <c r="AC9" s="102"/>
      <c r="AD9" s="102"/>
      <c r="AE9" s="18"/>
      <c r="AF9" s="115"/>
      <c r="AG9" s="70"/>
      <c r="AH9" s="25"/>
      <c r="AI9" s="105"/>
      <c r="AJ9" s="131"/>
      <c r="AK9" s="304"/>
      <c r="AL9" s="299"/>
      <c r="AM9" s="305"/>
      <c r="AN9" s="306"/>
    </row>
    <row r="10" spans="1:40" ht="15.75" customHeight="1">
      <c r="A10" s="431"/>
      <c r="B10" s="168"/>
      <c r="C10" s="432"/>
      <c r="D10" s="437"/>
      <c r="E10" s="403"/>
      <c r="F10" s="405"/>
      <c r="G10" s="356"/>
      <c r="H10" s="358"/>
      <c r="I10" s="360"/>
      <c r="J10" s="360"/>
      <c r="K10" s="362"/>
      <c r="L10" s="378"/>
      <c r="M10" s="379"/>
      <c r="N10" s="277"/>
      <c r="O10" s="255"/>
      <c r="P10" s="256"/>
      <c r="Q10" s="257"/>
      <c r="R10" s="257"/>
      <c r="S10" s="15" t="s">
        <v>65</v>
      </c>
      <c r="T10" s="175">
        <v>9181</v>
      </c>
      <c r="U10" s="155" t="s">
        <v>49</v>
      </c>
      <c r="V10" s="156">
        <v>23.77</v>
      </c>
      <c r="W10" s="156">
        <f>V10</f>
        <v>23.77</v>
      </c>
      <c r="X10" s="226">
        <v>0</v>
      </c>
      <c r="Y10" s="32"/>
      <c r="Z10" s="88"/>
      <c r="AA10" s="65"/>
      <c r="AB10" s="135"/>
      <c r="AC10" s="102"/>
      <c r="AD10" s="102"/>
      <c r="AE10" s="18"/>
      <c r="AF10" s="115"/>
      <c r="AG10" s="70"/>
      <c r="AH10" s="25"/>
      <c r="AI10" s="105"/>
      <c r="AJ10" s="131"/>
      <c r="AK10" s="304"/>
      <c r="AL10" s="299"/>
      <c r="AM10" s="305"/>
      <c r="AN10" s="306"/>
    </row>
    <row r="11" spans="1:40" ht="15.75" customHeight="1">
      <c r="A11" s="431"/>
      <c r="B11" s="14"/>
      <c r="C11" s="439"/>
      <c r="D11" s="437"/>
      <c r="E11" s="403"/>
      <c r="F11" s="406"/>
      <c r="G11" s="357"/>
      <c r="H11" s="359"/>
      <c r="I11" s="361"/>
      <c r="J11" s="361"/>
      <c r="K11" s="363"/>
      <c r="L11" s="409"/>
      <c r="M11" s="410"/>
      <c r="N11" s="161"/>
      <c r="O11" s="86"/>
      <c r="P11" s="43"/>
      <c r="Q11" s="34"/>
      <c r="R11" s="34"/>
      <c r="S11" s="20" t="s">
        <v>67</v>
      </c>
      <c r="T11" s="278">
        <v>20259</v>
      </c>
      <c r="U11" s="275" t="s">
        <v>49</v>
      </c>
      <c r="V11" s="276">
        <v>52.46</v>
      </c>
      <c r="W11" s="154">
        <f>(849+3598+780+2898+921)/T11*V11</f>
        <v>23.424313144775162</v>
      </c>
      <c r="X11" s="225">
        <f>(2*849+2*799+3598+3398+921)/T11*V11</f>
        <v>29.035686855224842</v>
      </c>
      <c r="Y11" s="101"/>
      <c r="Z11" s="152"/>
      <c r="AA11" s="66"/>
      <c r="AB11" s="136"/>
      <c r="AC11" s="103"/>
      <c r="AD11" s="103"/>
      <c r="AE11" s="169"/>
      <c r="AF11" s="282"/>
      <c r="AG11" s="170"/>
      <c r="AH11" s="171"/>
      <c r="AI11" s="172"/>
      <c r="AJ11" s="173"/>
      <c r="AK11" s="304"/>
      <c r="AL11" s="299"/>
      <c r="AM11" s="307"/>
      <c r="AN11" s="308"/>
    </row>
    <row r="12" spans="1:40" ht="15.75" customHeight="1">
      <c r="A12" s="433" t="s">
        <v>44</v>
      </c>
      <c r="B12" s="42" t="s">
        <v>51</v>
      </c>
      <c r="C12" s="432" t="s">
        <v>55</v>
      </c>
      <c r="D12" s="364">
        <v>8</v>
      </c>
      <c r="E12" s="366"/>
      <c r="F12" s="367">
        <v>2</v>
      </c>
      <c r="G12" s="372">
        <f>69/3</f>
        <v>23</v>
      </c>
      <c r="H12" s="374" t="s">
        <v>2</v>
      </c>
      <c r="I12" s="380">
        <f>F12*G12</f>
        <v>46</v>
      </c>
      <c r="J12" s="380">
        <f>I12/2</f>
        <v>23</v>
      </c>
      <c r="K12" s="382">
        <f>I12/2</f>
        <v>23</v>
      </c>
      <c r="L12" s="471"/>
      <c r="M12" s="472"/>
      <c r="N12" s="209"/>
      <c r="O12" s="236"/>
      <c r="P12" s="187"/>
      <c r="Q12" s="215"/>
      <c r="R12" s="215"/>
      <c r="S12" s="40" t="s">
        <v>69</v>
      </c>
      <c r="T12" s="265">
        <v>20643</v>
      </c>
      <c r="U12" s="245" t="s">
        <v>49</v>
      </c>
      <c r="V12" s="246">
        <v>53.46</v>
      </c>
      <c r="W12" s="247">
        <f>(950+1400+3350+3350+1346.5)/T12*V12</f>
        <v>26.9242304897544</v>
      </c>
      <c r="X12" s="248">
        <f>(1400+1350+2800+3350+1346.5)/T12*V12</f>
        <v>26.535769510245604</v>
      </c>
      <c r="Y12" s="32" t="s">
        <v>68</v>
      </c>
      <c r="Z12" s="280">
        <f>4*1200</f>
        <v>4800</v>
      </c>
      <c r="AA12" s="264" t="s">
        <v>49</v>
      </c>
      <c r="AB12" s="154">
        <v>12.43</v>
      </c>
      <c r="AC12" s="263">
        <f>AB12/2</f>
        <v>6.215</v>
      </c>
      <c r="AD12" s="263">
        <f>AB12/2</f>
        <v>6.215</v>
      </c>
      <c r="AE12" s="19"/>
      <c r="AF12" s="283"/>
      <c r="AG12" s="112"/>
      <c r="AH12" s="113"/>
      <c r="AI12" s="114"/>
      <c r="AJ12" s="129"/>
      <c r="AK12" s="309"/>
      <c r="AL12" s="310"/>
      <c r="AM12" s="311"/>
      <c r="AN12" s="312"/>
    </row>
    <row r="13" spans="1:40" ht="15.75" customHeight="1">
      <c r="A13" s="431"/>
      <c r="B13" s="222" t="s">
        <v>52</v>
      </c>
      <c r="C13" s="432"/>
      <c r="D13" s="364"/>
      <c r="E13" s="366"/>
      <c r="F13" s="367"/>
      <c r="G13" s="373"/>
      <c r="H13" s="375"/>
      <c r="I13" s="381"/>
      <c r="J13" s="381"/>
      <c r="K13" s="383"/>
      <c r="L13" s="413"/>
      <c r="M13" s="414"/>
      <c r="N13" s="209"/>
      <c r="O13" s="236"/>
      <c r="P13" s="187"/>
      <c r="Q13" s="206"/>
      <c r="R13" s="206"/>
      <c r="S13" s="40" t="s">
        <v>71</v>
      </c>
      <c r="T13" s="265">
        <v>10900</v>
      </c>
      <c r="U13" s="245" t="s">
        <v>49</v>
      </c>
      <c r="V13" s="246">
        <v>28.22</v>
      </c>
      <c r="W13" s="246">
        <f>(1200+3500)/T13*V13</f>
        <v>12.168256880733946</v>
      </c>
      <c r="X13" s="267">
        <f>(3600+2600)/T13*V13</f>
        <v>16.051743119266057</v>
      </c>
      <c r="Y13" s="32" t="s">
        <v>70</v>
      </c>
      <c r="Z13" s="280">
        <f>4*2500</f>
        <v>10000</v>
      </c>
      <c r="AA13" s="264" t="s">
        <v>49</v>
      </c>
      <c r="AB13" s="154">
        <v>25.89</v>
      </c>
      <c r="AC13" s="263">
        <f>AB13/2</f>
        <v>12.945</v>
      </c>
      <c r="AD13" s="263">
        <f>AB13/2</f>
        <v>12.945</v>
      </c>
      <c r="AE13" s="18"/>
      <c r="AF13" s="89"/>
      <c r="AG13" s="68"/>
      <c r="AH13" s="16"/>
      <c r="AI13" s="102"/>
      <c r="AJ13" s="127"/>
      <c r="AK13" s="309"/>
      <c r="AL13" s="296"/>
      <c r="AM13" s="311"/>
      <c r="AN13" s="312"/>
    </row>
    <row r="14" spans="1:40" ht="15.75" customHeight="1">
      <c r="A14" s="431"/>
      <c r="B14" s="222" t="s">
        <v>53</v>
      </c>
      <c r="C14" s="432"/>
      <c r="D14" s="364"/>
      <c r="E14" s="366"/>
      <c r="F14" s="367"/>
      <c r="G14" s="376">
        <f>616/3</f>
        <v>205.33333333333334</v>
      </c>
      <c r="H14" s="377" t="s">
        <v>49</v>
      </c>
      <c r="I14" s="384">
        <f>2*1.6/3</f>
        <v>1.0666666666666667</v>
      </c>
      <c r="J14" s="384">
        <f>I14/2</f>
        <v>0.5333333333333333</v>
      </c>
      <c r="K14" s="385">
        <f>I14/2</f>
        <v>0.5333333333333333</v>
      </c>
      <c r="L14" s="413"/>
      <c r="M14" s="414"/>
      <c r="N14" s="240"/>
      <c r="O14" s="241"/>
      <c r="P14" s="188"/>
      <c r="Q14" s="206"/>
      <c r="R14" s="206"/>
      <c r="S14" s="40" t="s">
        <v>72</v>
      </c>
      <c r="T14" s="265">
        <f>28540+2460</f>
        <v>31000</v>
      </c>
      <c r="U14" s="245" t="s">
        <v>49</v>
      </c>
      <c r="V14" s="246">
        <v>80.27</v>
      </c>
      <c r="W14" s="246">
        <f>(4000+3600+1100+2*1120+1200+1230)/T14*V14</f>
        <v>34.619674193548384</v>
      </c>
      <c r="X14" s="267">
        <f>(4400+4200+3*1100+1500+1200+1800+1230)/T14*V14</f>
        <v>45.65032580645161</v>
      </c>
      <c r="Y14" s="32"/>
      <c r="Z14" s="88"/>
      <c r="AA14" s="74"/>
      <c r="AB14" s="135"/>
      <c r="AC14" s="104"/>
      <c r="AD14" s="104"/>
      <c r="AE14" s="18"/>
      <c r="AF14" s="89"/>
      <c r="AG14" s="68"/>
      <c r="AH14" s="16"/>
      <c r="AI14" s="102"/>
      <c r="AJ14" s="127"/>
      <c r="AK14" s="313"/>
      <c r="AL14" s="300"/>
      <c r="AM14" s="311"/>
      <c r="AN14" s="312"/>
    </row>
    <row r="15" spans="1:40" ht="15.75" customHeight="1">
      <c r="A15" s="431"/>
      <c r="B15" s="14" t="s">
        <v>54</v>
      </c>
      <c r="C15" s="432"/>
      <c r="D15" s="364"/>
      <c r="E15" s="366"/>
      <c r="F15" s="367"/>
      <c r="G15" s="376"/>
      <c r="H15" s="377"/>
      <c r="I15" s="384"/>
      <c r="J15" s="384"/>
      <c r="K15" s="385"/>
      <c r="L15" s="411"/>
      <c r="M15" s="412"/>
      <c r="N15" s="244"/>
      <c r="O15" s="285"/>
      <c r="P15" s="286"/>
      <c r="Q15" s="287"/>
      <c r="R15" s="287"/>
      <c r="S15" s="243" t="s">
        <v>81</v>
      </c>
      <c r="T15" s="288">
        <v>1120</v>
      </c>
      <c r="U15" s="289" t="s">
        <v>49</v>
      </c>
      <c r="V15" s="290">
        <v>2.9</v>
      </c>
      <c r="W15" s="290">
        <f>V15</f>
        <v>2.9</v>
      </c>
      <c r="X15" s="291">
        <v>0</v>
      </c>
      <c r="Y15" s="101"/>
      <c r="Z15" s="152"/>
      <c r="AA15" s="66"/>
      <c r="AB15" s="136"/>
      <c r="AC15" s="103"/>
      <c r="AD15" s="103"/>
      <c r="AE15" s="174"/>
      <c r="AF15" s="284"/>
      <c r="AG15" s="69"/>
      <c r="AH15" s="21"/>
      <c r="AI15" s="103"/>
      <c r="AJ15" s="128"/>
      <c r="AK15" s="313"/>
      <c r="AL15" s="299"/>
      <c r="AM15" s="307"/>
      <c r="AN15" s="308"/>
    </row>
    <row r="16" spans="1:40" ht="15.75" customHeight="1">
      <c r="A16" s="434" t="s">
        <v>45</v>
      </c>
      <c r="B16" s="42" t="s">
        <v>51</v>
      </c>
      <c r="C16" s="442" t="s">
        <v>55</v>
      </c>
      <c r="D16" s="365">
        <v>8</v>
      </c>
      <c r="E16" s="440"/>
      <c r="F16" s="398">
        <v>2</v>
      </c>
      <c r="G16" s="390">
        <f>69/3</f>
        <v>23</v>
      </c>
      <c r="H16" s="391" t="s">
        <v>2</v>
      </c>
      <c r="I16" s="392">
        <f>F16*G16</f>
        <v>46</v>
      </c>
      <c r="J16" s="392">
        <f>I16/2</f>
        <v>23</v>
      </c>
      <c r="K16" s="397">
        <f>I16/2</f>
        <v>23</v>
      </c>
      <c r="L16" s="413"/>
      <c r="M16" s="414"/>
      <c r="N16" s="209"/>
      <c r="O16" s="236"/>
      <c r="P16" s="188"/>
      <c r="Q16" s="206"/>
      <c r="R16" s="206"/>
      <c r="S16" s="40" t="s">
        <v>75</v>
      </c>
      <c r="T16" s="265">
        <v>26830</v>
      </c>
      <c r="U16" s="245" t="s">
        <v>49</v>
      </c>
      <c r="V16" s="246">
        <v>69.47</v>
      </c>
      <c r="W16" s="246">
        <f>(3600+3200+990+750+1600+1219.5)/T16*V16</f>
        <v>29.41276425642937</v>
      </c>
      <c r="X16" s="267">
        <f>(2*3500+2*1290+1890+700+2*990+100+1219.5)/T16*V16</f>
        <v>40.05464647782333</v>
      </c>
      <c r="Y16" s="36" t="s">
        <v>96</v>
      </c>
      <c r="Z16" s="334">
        <v>21596</v>
      </c>
      <c r="AA16" s="332" t="s">
        <v>49</v>
      </c>
      <c r="AB16" s="176">
        <f>55.92</f>
        <v>55.92</v>
      </c>
      <c r="AC16" s="333">
        <f>AB16/2</f>
        <v>27.96</v>
      </c>
      <c r="AD16" s="176">
        <f>AB16/2</f>
        <v>27.96</v>
      </c>
      <c r="AE16" s="24" t="s">
        <v>74</v>
      </c>
      <c r="AF16" s="220">
        <v>900</v>
      </c>
      <c r="AG16" s="158" t="s">
        <v>49</v>
      </c>
      <c r="AH16" s="189">
        <f>AF16/J30</f>
        <v>2.332996344972393</v>
      </c>
      <c r="AI16" s="217">
        <f>2/3*AH16</f>
        <v>1.555330896648262</v>
      </c>
      <c r="AJ16" s="266">
        <f>1/3*AH16</f>
        <v>0.777665448324131</v>
      </c>
      <c r="AK16" s="309"/>
      <c r="AL16" s="310"/>
      <c r="AM16" s="311"/>
      <c r="AN16" s="308"/>
    </row>
    <row r="17" spans="1:40" ht="15.75" customHeight="1">
      <c r="A17" s="431"/>
      <c r="B17" s="222" t="s">
        <v>52</v>
      </c>
      <c r="C17" s="432"/>
      <c r="D17" s="364"/>
      <c r="E17" s="441"/>
      <c r="F17" s="399"/>
      <c r="G17" s="369"/>
      <c r="H17" s="371"/>
      <c r="I17" s="353"/>
      <c r="J17" s="353"/>
      <c r="K17" s="355"/>
      <c r="L17" s="445"/>
      <c r="M17" s="446"/>
      <c r="N17" s="209"/>
      <c r="O17" s="236"/>
      <c r="P17" s="188"/>
      <c r="Q17" s="206"/>
      <c r="R17" s="206"/>
      <c r="S17" s="40" t="s">
        <v>77</v>
      </c>
      <c r="T17" s="265">
        <v>3570</v>
      </c>
      <c r="U17" s="245" t="s">
        <v>49</v>
      </c>
      <c r="V17" s="246">
        <v>9.24</v>
      </c>
      <c r="W17" s="246">
        <f>V17</f>
        <v>9.24</v>
      </c>
      <c r="X17" s="267"/>
      <c r="Y17" s="32" t="s">
        <v>73</v>
      </c>
      <c r="Z17" s="220">
        <v>20000</v>
      </c>
      <c r="AA17" s="159" t="s">
        <v>49</v>
      </c>
      <c r="AB17" s="189">
        <f>Z17/J30</f>
        <v>51.84436322160873</v>
      </c>
      <c r="AC17" s="217">
        <f>AB17/2</f>
        <v>25.922181610804365</v>
      </c>
      <c r="AD17" s="217">
        <f>AB17/2</f>
        <v>25.922181610804365</v>
      </c>
      <c r="AE17" s="15"/>
      <c r="AF17" s="89"/>
      <c r="AG17" s="68"/>
      <c r="AH17" s="16"/>
      <c r="AI17" s="102"/>
      <c r="AJ17" s="127"/>
      <c r="AK17" s="309"/>
      <c r="AL17" s="296"/>
      <c r="AM17" s="311"/>
      <c r="AN17" s="308"/>
    </row>
    <row r="18" spans="1:40" ht="15.75" customHeight="1">
      <c r="A18" s="431"/>
      <c r="B18" s="222" t="s">
        <v>53</v>
      </c>
      <c r="C18" s="432"/>
      <c r="D18" s="364"/>
      <c r="E18" s="441"/>
      <c r="F18" s="399"/>
      <c r="G18" s="369"/>
      <c r="H18" s="371"/>
      <c r="I18" s="353"/>
      <c r="J18" s="353"/>
      <c r="K18" s="355"/>
      <c r="L18" s="413"/>
      <c r="M18" s="414"/>
      <c r="N18" s="240"/>
      <c r="O18" s="241"/>
      <c r="P18" s="188"/>
      <c r="Q18" s="206"/>
      <c r="R18" s="206"/>
      <c r="S18" s="40" t="s">
        <v>78</v>
      </c>
      <c r="T18" s="265">
        <v>2900</v>
      </c>
      <c r="U18" s="245" t="s">
        <v>49</v>
      </c>
      <c r="V18" s="246">
        <v>7.51</v>
      </c>
      <c r="W18" s="246">
        <f>V18</f>
        <v>7.51</v>
      </c>
      <c r="X18" s="267"/>
      <c r="Y18" s="32" t="s">
        <v>76</v>
      </c>
      <c r="Z18" s="342">
        <f>4*5550</f>
        <v>22200</v>
      </c>
      <c r="AA18" s="343" t="s">
        <v>49</v>
      </c>
      <c r="AB18" s="156">
        <v>57.48</v>
      </c>
      <c r="AC18" s="344">
        <f>AB18/2</f>
        <v>28.74</v>
      </c>
      <c r="AD18" s="344">
        <f>AB18/2</f>
        <v>28.74</v>
      </c>
      <c r="AE18" s="15"/>
      <c r="AF18" s="89"/>
      <c r="AG18" s="68"/>
      <c r="AH18" s="16"/>
      <c r="AI18" s="102"/>
      <c r="AJ18" s="127"/>
      <c r="AK18" s="313"/>
      <c r="AL18" s="300"/>
      <c r="AM18" s="311"/>
      <c r="AN18" s="308"/>
    </row>
    <row r="19" spans="1:40" ht="15.75" customHeight="1">
      <c r="A19" s="431"/>
      <c r="B19" s="14" t="s">
        <v>54</v>
      </c>
      <c r="C19" s="432"/>
      <c r="D19" s="364"/>
      <c r="E19" s="441"/>
      <c r="F19" s="399"/>
      <c r="G19" s="356">
        <f>616/3</f>
        <v>205.33333333333334</v>
      </c>
      <c r="H19" s="358" t="s">
        <v>49</v>
      </c>
      <c r="I19" s="360">
        <f>2*1.6/3</f>
        <v>1.0666666666666667</v>
      </c>
      <c r="J19" s="360">
        <f>I19/2</f>
        <v>0.5333333333333333</v>
      </c>
      <c r="K19" s="362">
        <f>I19/2</f>
        <v>0.5333333333333333</v>
      </c>
      <c r="L19" s="413"/>
      <c r="M19" s="414"/>
      <c r="N19" s="240"/>
      <c r="O19" s="241"/>
      <c r="P19" s="188"/>
      <c r="Q19" s="206"/>
      <c r="R19" s="206"/>
      <c r="S19" s="40" t="s">
        <v>79</v>
      </c>
      <c r="T19" s="265">
        <v>2100</v>
      </c>
      <c r="U19" s="245" t="s">
        <v>49</v>
      </c>
      <c r="V19" s="246">
        <v>5.44</v>
      </c>
      <c r="W19" s="246">
        <f>V19</f>
        <v>5.44</v>
      </c>
      <c r="X19" s="242"/>
      <c r="Y19" s="32"/>
      <c r="Z19" s="89"/>
      <c r="AA19" s="65"/>
      <c r="AB19" s="135"/>
      <c r="AC19" s="102"/>
      <c r="AD19" s="102"/>
      <c r="AE19" s="15"/>
      <c r="AF19" s="89"/>
      <c r="AG19" s="68"/>
      <c r="AH19" s="16"/>
      <c r="AI19" s="102"/>
      <c r="AJ19" s="127"/>
      <c r="AK19" s="313"/>
      <c r="AL19" s="299"/>
      <c r="AM19" s="307"/>
      <c r="AN19" s="308"/>
    </row>
    <row r="20" spans="1:40" ht="15.75" customHeight="1">
      <c r="A20" s="435"/>
      <c r="B20" s="39"/>
      <c r="C20" s="432"/>
      <c r="D20" s="364"/>
      <c r="E20" s="441"/>
      <c r="F20" s="399"/>
      <c r="G20" s="356"/>
      <c r="H20" s="358"/>
      <c r="I20" s="360"/>
      <c r="J20" s="360"/>
      <c r="K20" s="362"/>
      <c r="L20" s="413"/>
      <c r="M20" s="425"/>
      <c r="N20" s="240"/>
      <c r="O20" s="241"/>
      <c r="P20" s="188"/>
      <c r="Q20" s="206"/>
      <c r="R20" s="206"/>
      <c r="S20" s="40" t="s">
        <v>95</v>
      </c>
      <c r="T20" s="209">
        <f>2*1990</f>
        <v>3980</v>
      </c>
      <c r="U20" s="211" t="s">
        <v>49</v>
      </c>
      <c r="V20" s="191">
        <f>T20/J30</f>
        <v>10.317028281100137</v>
      </c>
      <c r="W20" s="191">
        <f>V20/2</f>
        <v>5.158514140550069</v>
      </c>
      <c r="X20" s="239">
        <f>V20/2</f>
        <v>5.158514140550069</v>
      </c>
      <c r="Y20" s="32"/>
      <c r="Z20" s="88"/>
      <c r="AA20" s="65"/>
      <c r="AB20" s="135"/>
      <c r="AC20" s="102"/>
      <c r="AD20" s="102"/>
      <c r="AE20" s="15"/>
      <c r="AF20" s="89"/>
      <c r="AG20" s="68"/>
      <c r="AH20" s="16"/>
      <c r="AI20" s="102"/>
      <c r="AJ20" s="127"/>
      <c r="AK20" s="313"/>
      <c r="AL20" s="299"/>
      <c r="AM20" s="307"/>
      <c r="AN20" s="308"/>
    </row>
    <row r="21" spans="1:40" ht="15.75" customHeight="1">
      <c r="A21" s="435"/>
      <c r="B21" s="36"/>
      <c r="C21" s="432"/>
      <c r="D21" s="364"/>
      <c r="E21" s="441"/>
      <c r="F21" s="399"/>
      <c r="G21" s="357"/>
      <c r="H21" s="359"/>
      <c r="I21" s="361"/>
      <c r="J21" s="361"/>
      <c r="K21" s="363"/>
      <c r="L21" s="413"/>
      <c r="M21" s="425"/>
      <c r="N21" s="249"/>
      <c r="O21" s="250"/>
      <c r="P21" s="251"/>
      <c r="Q21" s="252"/>
      <c r="R21" s="252"/>
      <c r="S21" s="40" t="s">
        <v>80</v>
      </c>
      <c r="T21" s="265">
        <v>1290</v>
      </c>
      <c r="U21" s="245" t="s">
        <v>49</v>
      </c>
      <c r="V21" s="246">
        <v>3.34</v>
      </c>
      <c r="W21" s="246">
        <f>930/T21*V21</f>
        <v>2.4079069767441856</v>
      </c>
      <c r="X21" s="267">
        <f>360/T21*V21</f>
        <v>0.9320930232558139</v>
      </c>
      <c r="Y21" s="32"/>
      <c r="Z21" s="88"/>
      <c r="AA21" s="65"/>
      <c r="AB21" s="135"/>
      <c r="AC21" s="102"/>
      <c r="AD21" s="102"/>
      <c r="AE21" s="15"/>
      <c r="AF21" s="89"/>
      <c r="AG21" s="68"/>
      <c r="AH21" s="16"/>
      <c r="AI21" s="102"/>
      <c r="AJ21" s="127"/>
      <c r="AK21" s="314"/>
      <c r="AL21" s="299"/>
      <c r="AM21" s="307"/>
      <c r="AN21" s="308"/>
    </row>
    <row r="22" spans="1:40" ht="15.75" customHeight="1">
      <c r="A22" s="434" t="s">
        <v>46</v>
      </c>
      <c r="B22" s="31"/>
      <c r="C22" s="442"/>
      <c r="D22" s="365"/>
      <c r="E22" s="393"/>
      <c r="F22" s="395"/>
      <c r="G22" s="386"/>
      <c r="H22" s="388"/>
      <c r="I22" s="400"/>
      <c r="J22" s="400"/>
      <c r="K22" s="400"/>
      <c r="L22" s="443" t="s">
        <v>84</v>
      </c>
      <c r="M22" s="444"/>
      <c r="N22" s="270">
        <f>4*2200</f>
        <v>8800</v>
      </c>
      <c r="O22" s="271" t="s">
        <v>49</v>
      </c>
      <c r="P22" s="272">
        <v>22.99</v>
      </c>
      <c r="Q22" s="272">
        <f>P22/2</f>
        <v>11.495</v>
      </c>
      <c r="R22" s="272">
        <f>P22/2</f>
        <v>11.495</v>
      </c>
      <c r="S22" s="254" t="s">
        <v>83</v>
      </c>
      <c r="T22" s="253">
        <f>7680+320</f>
        <v>8000</v>
      </c>
      <c r="U22" s="212" t="s">
        <v>49</v>
      </c>
      <c r="V22" s="216">
        <f>T22/J30</f>
        <v>20.73774528864349</v>
      </c>
      <c r="W22" s="237">
        <f>V22</f>
        <v>20.73774528864349</v>
      </c>
      <c r="X22" s="238"/>
      <c r="Y22" s="35" t="s">
        <v>82</v>
      </c>
      <c r="Z22" s="281">
        <f>4*7500</f>
        <v>30000</v>
      </c>
      <c r="AA22" s="269" t="s">
        <v>49</v>
      </c>
      <c r="AB22" s="190">
        <v>78.39</v>
      </c>
      <c r="AC22" s="268">
        <f>AB22/2</f>
        <v>39.195</v>
      </c>
      <c r="AD22" s="268">
        <f>AB22/2</f>
        <v>39.195</v>
      </c>
      <c r="AE22" s="37" t="s">
        <v>89</v>
      </c>
      <c r="AF22" s="160">
        <v>340</v>
      </c>
      <c r="AG22" s="71" t="s">
        <v>49</v>
      </c>
      <c r="AH22" s="38">
        <f>AF22/J30</f>
        <v>0.8813541747673485</v>
      </c>
      <c r="AI22" s="106">
        <f>AH22</f>
        <v>0.8813541747673485</v>
      </c>
      <c r="AJ22" s="130">
        <v>0</v>
      </c>
      <c r="AK22" s="315"/>
      <c r="AL22" s="310"/>
      <c r="AM22" s="311"/>
      <c r="AN22" s="308"/>
    </row>
    <row r="23" spans="1:41" ht="15.75" customHeight="1" thickBot="1">
      <c r="A23" s="431"/>
      <c r="B23" s="39"/>
      <c r="C23" s="432"/>
      <c r="D23" s="364"/>
      <c r="E23" s="394"/>
      <c r="F23" s="396"/>
      <c r="G23" s="387"/>
      <c r="H23" s="389"/>
      <c r="I23" s="401"/>
      <c r="J23" s="401"/>
      <c r="K23" s="401"/>
      <c r="L23" s="445"/>
      <c r="M23" s="446"/>
      <c r="N23" s="210"/>
      <c r="O23" s="157"/>
      <c r="P23" s="187"/>
      <c r="Q23" s="215"/>
      <c r="R23" s="207"/>
      <c r="S23" s="40" t="s">
        <v>85</v>
      </c>
      <c r="T23" s="273">
        <v>12.5</v>
      </c>
      <c r="U23" s="245" t="s">
        <v>2</v>
      </c>
      <c r="V23" s="274">
        <f>T23</f>
        <v>12.5</v>
      </c>
      <c r="W23" s="246">
        <f>V23</f>
        <v>12.5</v>
      </c>
      <c r="X23" s="239"/>
      <c r="Y23" s="32"/>
      <c r="Z23" s="89"/>
      <c r="AA23" s="65"/>
      <c r="AB23" s="135"/>
      <c r="AC23" s="102"/>
      <c r="AD23" s="102"/>
      <c r="AE23" s="33"/>
      <c r="AF23" s="67"/>
      <c r="AG23" s="70"/>
      <c r="AH23" s="25"/>
      <c r="AI23" s="105"/>
      <c r="AJ23" s="131"/>
      <c r="AK23" s="316"/>
      <c r="AL23" s="348"/>
      <c r="AM23" s="317"/>
      <c r="AN23" s="318"/>
      <c r="AO23" s="118"/>
    </row>
    <row r="24" spans="1:42" ht="15.75">
      <c r="A24" s="26" t="s">
        <v>11</v>
      </c>
      <c r="B24" s="466" t="s">
        <v>47</v>
      </c>
      <c r="C24" s="27"/>
      <c r="D24" s="27"/>
      <c r="E24" s="125"/>
      <c r="F24" s="125"/>
      <c r="G24" s="162"/>
      <c r="H24" s="73"/>
      <c r="I24" s="4">
        <f>SUM(I6:I23)</f>
        <v>141.2</v>
      </c>
      <c r="J24" s="28">
        <f>SUM(J6:J23)</f>
        <v>70.6</v>
      </c>
      <c r="K24" s="28">
        <f>SUM(K6:K23)</f>
        <v>70.6</v>
      </c>
      <c r="L24" s="29"/>
      <c r="M24" s="44"/>
      <c r="N24" s="162"/>
      <c r="O24" s="73"/>
      <c r="P24" s="44">
        <f>SUM(P6:P23)</f>
        <v>791.33</v>
      </c>
      <c r="Q24" s="4">
        <f>SUM(Q6:Q23)</f>
        <v>395.665</v>
      </c>
      <c r="R24" s="4">
        <f>SUM(R6:R23)</f>
        <v>395.665</v>
      </c>
      <c r="S24" s="30"/>
      <c r="T24" s="162"/>
      <c r="U24" s="72"/>
      <c r="V24" s="4">
        <f>SUM(V6:V23)</f>
        <v>471.24319594577076</v>
      </c>
      <c r="W24" s="28">
        <f>SUM(W6:W23)</f>
        <v>261.3672856625443</v>
      </c>
      <c r="X24" s="28">
        <f>SUM(X6:X23)</f>
        <v>209.87332101747916</v>
      </c>
      <c r="Y24" s="3"/>
      <c r="Z24" s="116"/>
      <c r="AA24" s="72"/>
      <c r="AB24" s="4">
        <f>SUM(AB6:AB23)</f>
        <v>302.6643632216087</v>
      </c>
      <c r="AC24" s="28">
        <f>SUM(AC6:AC23)</f>
        <v>151.33218161080435</v>
      </c>
      <c r="AD24" s="28">
        <f>SUM(AD6:AD23)</f>
        <v>151.33218161080435</v>
      </c>
      <c r="AE24" s="3"/>
      <c r="AF24" s="116"/>
      <c r="AG24" s="44"/>
      <c r="AH24" s="4">
        <f>SUM(AH6:AH23)</f>
        <v>3.4743505197397417</v>
      </c>
      <c r="AI24" s="28">
        <f>SUM(AI6:AI23)</f>
        <v>2.6966850714156103</v>
      </c>
      <c r="AJ24" s="5">
        <f>SUM(AJ6:AJ23)</f>
        <v>0.777665448324131</v>
      </c>
      <c r="AK24" s="484">
        <f>SUM(AI24,AC24,W24,Q24,J24)</f>
        <v>881.6611523447642</v>
      </c>
      <c r="AL24" s="484"/>
      <c r="AM24" s="480">
        <f>SUM(AJ24,AD24,X24,R24,K24)</f>
        <v>828.2481680766076</v>
      </c>
      <c r="AN24" s="481"/>
      <c r="AO24" s="500">
        <f>SUM(AH24,AB24,V24,P24,I24)</f>
        <v>1709.9119096871193</v>
      </c>
      <c r="AP24" s="501"/>
    </row>
    <row r="25" spans="1:42" ht="13.5" thickBot="1">
      <c r="A25" s="92" t="s">
        <v>10</v>
      </c>
      <c r="B25" s="467"/>
      <c r="C25" s="91"/>
      <c r="D25" s="91"/>
      <c r="E25" s="126"/>
      <c r="F25" s="126"/>
      <c r="G25" s="93"/>
      <c r="H25" s="94"/>
      <c r="I25" s="7" t="s">
        <v>2</v>
      </c>
      <c r="J25" s="76" t="s">
        <v>2</v>
      </c>
      <c r="K25" s="76" t="s">
        <v>2</v>
      </c>
      <c r="L25" s="151"/>
      <c r="M25" s="98"/>
      <c r="N25" s="138"/>
      <c r="O25" s="96"/>
      <c r="P25" s="96" t="s">
        <v>2</v>
      </c>
      <c r="Q25" s="97" t="s">
        <v>2</v>
      </c>
      <c r="R25" s="7" t="s">
        <v>2</v>
      </c>
      <c r="S25" s="6"/>
      <c r="T25" s="138"/>
      <c r="U25" s="94"/>
      <c r="V25" s="7" t="s">
        <v>2</v>
      </c>
      <c r="W25" s="95" t="s">
        <v>2</v>
      </c>
      <c r="X25" s="76" t="s">
        <v>2</v>
      </c>
      <c r="Y25" s="228"/>
      <c r="Z25" s="117"/>
      <c r="AA25" s="98"/>
      <c r="AB25" s="7" t="s">
        <v>2</v>
      </c>
      <c r="AC25" s="76" t="s">
        <v>2</v>
      </c>
      <c r="AD25" s="76" t="s">
        <v>2</v>
      </c>
      <c r="AE25" s="228"/>
      <c r="AF25" s="229"/>
      <c r="AG25" s="230"/>
      <c r="AH25" s="231" t="s">
        <v>2</v>
      </c>
      <c r="AI25" s="232" t="s">
        <v>2</v>
      </c>
      <c r="AJ25" s="235" t="s">
        <v>2</v>
      </c>
      <c r="AK25" s="482" t="s">
        <v>2</v>
      </c>
      <c r="AL25" s="483"/>
      <c r="AM25" s="476" t="s">
        <v>2</v>
      </c>
      <c r="AN25" s="477"/>
      <c r="AO25" s="502" t="s">
        <v>42</v>
      </c>
      <c r="AP25" s="503"/>
    </row>
    <row r="26" spans="1:40" ht="15.75" customHeight="1" thickTop="1">
      <c r="A26" s="108"/>
      <c r="B26" s="109" t="s">
        <v>12</v>
      </c>
      <c r="C26" s="109"/>
      <c r="D26" s="109"/>
      <c r="E26" s="109"/>
      <c r="F26" s="109"/>
      <c r="G26" s="107">
        <v>4</v>
      </c>
      <c r="H26" s="107"/>
      <c r="I26" s="144">
        <f>I24</f>
        <v>141.2</v>
      </c>
      <c r="J26" s="107"/>
      <c r="K26" s="107"/>
      <c r="L26" s="137"/>
      <c r="M26" s="197"/>
      <c r="N26" s="110"/>
      <c r="O26" s="110"/>
      <c r="P26" s="199"/>
      <c r="Q26" s="200"/>
      <c r="R26" s="200"/>
      <c r="S26" s="201"/>
      <c r="T26" s="111"/>
      <c r="U26" s="111"/>
      <c r="V26" s="147"/>
      <c r="W26" s="347"/>
      <c r="X26" s="111"/>
      <c r="Y26" s="111"/>
      <c r="Z26" s="111"/>
      <c r="AA26" s="111"/>
      <c r="AB26" s="147"/>
      <c r="AC26" s="111"/>
      <c r="AD26" s="111"/>
      <c r="AE26" s="107"/>
      <c r="AF26" s="45"/>
      <c r="AG26" s="45"/>
      <c r="AH26" s="200"/>
      <c r="AI26" s="139"/>
      <c r="AJ26" s="139"/>
      <c r="AK26" s="478" t="s">
        <v>91</v>
      </c>
      <c r="AL26" s="479"/>
      <c r="AM26" s="478" t="s">
        <v>92</v>
      </c>
      <c r="AN26" s="479"/>
    </row>
    <row r="27" spans="9:40" ht="13.5" customHeight="1" thickBot="1">
      <c r="I27" s="143">
        <v>0</v>
      </c>
      <c r="J27" s="8"/>
      <c r="L27" s="23"/>
      <c r="M27" s="36"/>
      <c r="N27" s="46"/>
      <c r="O27" s="46"/>
      <c r="P27" s="22"/>
      <c r="Q27" s="134"/>
      <c r="R27" s="134"/>
      <c r="S27" s="36"/>
      <c r="V27" s="146"/>
      <c r="W27" s="8"/>
      <c r="AB27" s="146"/>
      <c r="AD27" s="8"/>
      <c r="AE27" s="10"/>
      <c r="AF27" s="47"/>
      <c r="AG27" s="47"/>
      <c r="AH27" s="145"/>
      <c r="AI27" s="142"/>
      <c r="AJ27" s="142"/>
      <c r="AK27" s="495" t="s">
        <v>26</v>
      </c>
      <c r="AL27" s="496"/>
      <c r="AM27" s="496"/>
      <c r="AN27" s="497"/>
    </row>
    <row r="28" spans="1:40" ht="13.5" thickTop="1">
      <c r="A28" s="491" t="s">
        <v>15</v>
      </c>
      <c r="B28" s="491"/>
      <c r="C28" s="48"/>
      <c r="D28" s="48" t="s">
        <v>16</v>
      </c>
      <c r="E28" s="48"/>
      <c r="F28" s="48"/>
      <c r="G28" s="48"/>
      <c r="H28" s="48"/>
      <c r="I28" s="48"/>
      <c r="J28" s="48"/>
      <c r="K28" s="75"/>
      <c r="L28" s="48"/>
      <c r="M28" s="13"/>
      <c r="N28" s="48"/>
      <c r="O28" s="48"/>
      <c r="P28" s="134"/>
      <c r="Q28" s="134"/>
      <c r="R28" s="134"/>
      <c r="S28" s="50"/>
      <c r="T28" s="133"/>
      <c r="U28" s="133"/>
      <c r="V28" s="140"/>
      <c r="W28" s="513"/>
      <c r="X28" s="513"/>
      <c r="Y28" s="514"/>
      <c r="Z28" s="515"/>
      <c r="AA28" s="75"/>
      <c r="AB28" s="75"/>
      <c r="AC28" s="75"/>
      <c r="AD28" s="75"/>
      <c r="AE28" s="10"/>
      <c r="AF28" s="47"/>
      <c r="AG28" s="47"/>
      <c r="AH28" s="146">
        <f>AH6</f>
        <v>0.26</v>
      </c>
      <c r="AI28" s="141"/>
      <c r="AK28" s="494"/>
      <c r="AL28" s="494"/>
      <c r="AM28" s="493"/>
      <c r="AN28" s="493"/>
    </row>
    <row r="29" spans="1:40" ht="14.25" customHeight="1">
      <c r="A29" s="36" t="s">
        <v>2</v>
      </c>
      <c r="B29" s="13" t="s">
        <v>14</v>
      </c>
      <c r="C29" s="48"/>
      <c r="D29" s="473"/>
      <c r="E29" s="473"/>
      <c r="F29" s="473"/>
      <c r="G29" s="473"/>
      <c r="H29" s="2"/>
      <c r="I29" s="78"/>
      <c r="J29" s="78"/>
      <c r="K29" s="78"/>
      <c r="L29" s="2"/>
      <c r="M29" s="80"/>
      <c r="N29" s="84"/>
      <c r="O29" s="77"/>
      <c r="P29" s="77"/>
      <c r="Q29" s="8"/>
      <c r="S29" s="516"/>
      <c r="T29" s="133"/>
      <c r="U29" s="133"/>
      <c r="V29" s="140"/>
      <c r="W29" s="513"/>
      <c r="X29" s="513"/>
      <c r="Y29" s="517"/>
      <c r="Z29" s="515"/>
      <c r="AA29" s="75"/>
      <c r="AB29" s="75"/>
      <c r="AC29" s="75"/>
      <c r="AD29" s="75"/>
      <c r="AE29" s="10"/>
      <c r="AF29" s="47"/>
      <c r="AG29" s="47"/>
      <c r="AH29" s="8"/>
      <c r="AI29" s="8"/>
      <c r="AJ29" s="8"/>
      <c r="AK29" s="492"/>
      <c r="AL29" s="492"/>
      <c r="AM29" s="498"/>
      <c r="AN29" s="499"/>
    </row>
    <row r="30" spans="1:40" ht="14.25" customHeight="1">
      <c r="A30" s="36" t="s">
        <v>49</v>
      </c>
      <c r="B30" s="13" t="s">
        <v>50</v>
      </c>
      <c r="C30" s="48"/>
      <c r="D30" s="474">
        <v>1</v>
      </c>
      <c r="E30" s="474"/>
      <c r="F30" s="474"/>
      <c r="G30" s="475"/>
      <c r="H30" s="177" t="s">
        <v>2</v>
      </c>
      <c r="I30" s="178" t="s">
        <v>17</v>
      </c>
      <c r="J30" s="178">
        <v>385.77</v>
      </c>
      <c r="K30" s="177" t="s">
        <v>49</v>
      </c>
      <c r="L30" s="2"/>
      <c r="M30" s="80"/>
      <c r="N30" s="181"/>
      <c r="O30" s="120"/>
      <c r="P30" s="184"/>
      <c r="Q30" s="99"/>
      <c r="S30" s="518"/>
      <c r="T30" s="133"/>
      <c r="U30" s="133"/>
      <c r="V30" s="140"/>
      <c r="W30" s="513"/>
      <c r="X30" s="513"/>
      <c r="Y30" s="511"/>
      <c r="Z30" s="511"/>
      <c r="AA30" s="345"/>
      <c r="AB30" s="345"/>
      <c r="AC30" s="345"/>
      <c r="AD30" s="345"/>
      <c r="AE30" s="10"/>
      <c r="AF30" s="47"/>
      <c r="AG30" s="47"/>
      <c r="AH30" s="49"/>
      <c r="AI30" s="140"/>
      <c r="AJ30" s="140"/>
      <c r="AK30" s="202"/>
      <c r="AL30" s="202"/>
      <c r="AM30" s="208"/>
      <c r="AN30" s="208"/>
    </row>
    <row r="31" spans="1:40" ht="14.25" customHeight="1">
      <c r="A31" s="36"/>
      <c r="B31" s="13"/>
      <c r="C31" s="13"/>
      <c r="D31" s="474"/>
      <c r="E31" s="474"/>
      <c r="F31" s="474"/>
      <c r="G31" s="475"/>
      <c r="H31" s="177"/>
      <c r="I31" s="178"/>
      <c r="J31" s="183"/>
      <c r="K31" s="177"/>
      <c r="L31" s="13"/>
      <c r="M31" s="80"/>
      <c r="N31" s="153"/>
      <c r="O31" s="78"/>
      <c r="P31" s="23"/>
      <c r="Q31" s="36"/>
      <c r="R31" s="23"/>
      <c r="S31" s="133"/>
      <c r="T31" s="519"/>
      <c r="U31" s="519"/>
      <c r="V31" s="133"/>
      <c r="W31" s="133"/>
      <c r="X31" s="133"/>
      <c r="Y31" s="204"/>
      <c r="Z31" s="512"/>
      <c r="AA31" s="346"/>
      <c r="AB31" s="346"/>
      <c r="AC31" s="346"/>
      <c r="AD31" s="346"/>
      <c r="AE31" s="10"/>
      <c r="AF31" s="47"/>
      <c r="AG31" s="47"/>
      <c r="AH31" s="50"/>
      <c r="AI31" s="50"/>
      <c r="AJ31" s="50"/>
      <c r="AK31" s="50"/>
      <c r="AL31" s="50"/>
      <c r="AM31" s="50"/>
      <c r="AN31" s="50"/>
    </row>
    <row r="32" spans="1:40" ht="14.25" customHeight="1">
      <c r="A32" s="36"/>
      <c r="B32" s="13"/>
      <c r="C32" s="51"/>
      <c r="D32" s="13"/>
      <c r="E32" s="13"/>
      <c r="F32" s="13"/>
      <c r="G32" s="13"/>
      <c r="H32" s="179"/>
      <c r="I32" s="180"/>
      <c r="J32" s="180"/>
      <c r="K32" s="180"/>
      <c r="L32" s="52"/>
      <c r="M32" s="80"/>
      <c r="N32" s="181"/>
      <c r="O32" s="90"/>
      <c r="P32" s="185"/>
      <c r="Q32" s="182"/>
      <c r="R32" s="83"/>
      <c r="Y32" s="219"/>
      <c r="Z32" s="219"/>
      <c r="AA32" s="219"/>
      <c r="AB32" s="219"/>
      <c r="AC32" s="219"/>
      <c r="AD32" s="219"/>
      <c r="AE32" s="10"/>
      <c r="AF32" s="47"/>
      <c r="AG32" s="47"/>
      <c r="AH32" s="50"/>
      <c r="AI32" s="50"/>
      <c r="AJ32" s="50"/>
      <c r="AK32" s="203"/>
      <c r="AL32" s="203"/>
      <c r="AM32" s="203"/>
      <c r="AN32" s="203"/>
    </row>
    <row r="33" spans="1:40" ht="12.75">
      <c r="A33" s="36"/>
      <c r="B33" s="186"/>
      <c r="C33" s="52"/>
      <c r="D33" s="48"/>
      <c r="E33" s="48"/>
      <c r="F33" s="48"/>
      <c r="G33" s="48"/>
      <c r="H33" s="52"/>
      <c r="I33" s="79"/>
      <c r="J33" s="79"/>
      <c r="K33" s="79"/>
      <c r="L33" s="2"/>
      <c r="M33" s="80"/>
      <c r="N33" s="84"/>
      <c r="O33" s="85"/>
      <c r="P33" s="85"/>
      <c r="Q33" s="83"/>
      <c r="R33" s="83"/>
      <c r="S33" s="53"/>
      <c r="T33" s="54"/>
      <c r="U33" s="54"/>
      <c r="V33" s="55"/>
      <c r="W33" s="55"/>
      <c r="X33" s="55"/>
      <c r="Y33" s="323"/>
      <c r="Z33" s="323"/>
      <c r="AA33" s="323"/>
      <c r="AB33" s="323"/>
      <c r="AC33" s="323"/>
      <c r="AD33" s="323"/>
      <c r="AE33" s="100"/>
      <c r="AF33" s="36"/>
      <c r="AG33" s="36"/>
      <c r="AH33" s="56"/>
      <c r="AI33" s="56"/>
      <c r="AJ33" s="56"/>
      <c r="AK33" s="50"/>
      <c r="AL33" s="50"/>
      <c r="AM33" s="50"/>
      <c r="AN33" s="50"/>
    </row>
    <row r="34" spans="2:40" ht="12.75">
      <c r="B34" s="52"/>
      <c r="C34" s="52"/>
      <c r="D34" s="324"/>
      <c r="E34" s="324"/>
      <c r="F34" s="324"/>
      <c r="G34" s="324"/>
      <c r="H34" s="297"/>
      <c r="I34" s="297"/>
      <c r="J34" s="297"/>
      <c r="K34" s="297"/>
      <c r="L34" s="297"/>
      <c r="M34" s="81"/>
      <c r="N34" s="319"/>
      <c r="O34" s="82"/>
      <c r="P34" s="82"/>
      <c r="Q34" s="83"/>
      <c r="R34" s="83"/>
      <c r="S34" s="57"/>
      <c r="T34" s="58"/>
      <c r="U34" s="58"/>
      <c r="V34" s="55"/>
      <c r="W34" s="55"/>
      <c r="X34" s="55"/>
      <c r="Y34" s="325"/>
      <c r="Z34" s="325"/>
      <c r="AA34" s="325"/>
      <c r="AB34" s="325"/>
      <c r="AC34" s="325"/>
      <c r="AD34" s="325"/>
      <c r="AF34" s="36"/>
      <c r="AG34" s="36"/>
      <c r="AH34" s="56"/>
      <c r="AI34" s="56"/>
      <c r="AJ34" s="56"/>
      <c r="AM34" s="8"/>
      <c r="AN34" s="8"/>
    </row>
    <row r="35" spans="2:36" ht="12.75">
      <c r="B35" s="59"/>
      <c r="C35" s="60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19"/>
      <c r="T35" s="58"/>
      <c r="U35" s="195"/>
      <c r="V35" s="195"/>
      <c r="W35" s="55"/>
      <c r="X35" s="221"/>
      <c r="Y35" s="61"/>
      <c r="Z35" s="61"/>
      <c r="AA35" s="61"/>
      <c r="AB35" s="61"/>
      <c r="AC35" s="61"/>
      <c r="AD35" s="61"/>
      <c r="AF35" s="36"/>
      <c r="AG35" s="36"/>
      <c r="AH35" s="56"/>
      <c r="AI35" s="56"/>
      <c r="AJ35" s="56"/>
    </row>
    <row r="36" spans="2:36" ht="12.75">
      <c r="B36" s="62"/>
      <c r="C36" s="63"/>
      <c r="D36" s="194"/>
      <c r="E36" s="194"/>
      <c r="F36" s="194"/>
      <c r="G36" s="194"/>
      <c r="H36" s="194"/>
      <c r="I36" s="194"/>
      <c r="J36" s="193"/>
      <c r="K36" s="193"/>
      <c r="L36" s="194"/>
      <c r="M36" s="194"/>
      <c r="N36" s="193"/>
      <c r="O36" s="192"/>
      <c r="P36" s="194"/>
      <c r="Q36" s="194"/>
      <c r="R36" s="192"/>
      <c r="S36" s="132"/>
      <c r="U36" s="195"/>
      <c r="V36" s="195"/>
      <c r="W36" s="55"/>
      <c r="X36" s="221"/>
      <c r="Y36" s="61"/>
      <c r="Z36" s="61"/>
      <c r="AA36" s="61"/>
      <c r="AB36" s="61"/>
      <c r="AC36" s="61"/>
      <c r="AD36" s="61"/>
      <c r="AF36" s="36"/>
      <c r="AG36" s="36"/>
      <c r="AH36" s="56"/>
      <c r="AI36" s="56"/>
      <c r="AJ36" s="56"/>
    </row>
    <row r="37" spans="2:36" ht="12.75">
      <c r="B37" s="62"/>
      <c r="C37" s="63"/>
      <c r="D37" s="194"/>
      <c r="E37" s="194"/>
      <c r="F37" s="194"/>
      <c r="G37" s="194"/>
      <c r="H37" s="194"/>
      <c r="I37" s="194"/>
      <c r="J37" s="193"/>
      <c r="K37" s="193"/>
      <c r="L37" s="194"/>
      <c r="M37" s="194"/>
      <c r="N37" s="205"/>
      <c r="O37" s="192"/>
      <c r="P37" s="192"/>
      <c r="Q37" s="194"/>
      <c r="R37" s="192"/>
      <c r="S37" s="132"/>
      <c r="U37" s="195"/>
      <c r="V37" s="195"/>
      <c r="W37" s="55"/>
      <c r="X37" s="221"/>
      <c r="Y37" s="61"/>
      <c r="Z37" s="61"/>
      <c r="AA37" s="61"/>
      <c r="AB37" s="61"/>
      <c r="AC37" s="61"/>
      <c r="AD37" s="61"/>
      <c r="AF37" s="36"/>
      <c r="AG37" s="36"/>
      <c r="AH37" s="56"/>
      <c r="AI37" s="56"/>
      <c r="AJ37" s="56"/>
    </row>
    <row r="38" spans="2:36" ht="12.75">
      <c r="B38" s="41"/>
      <c r="D38" s="194"/>
      <c r="E38" s="194"/>
      <c r="F38" s="194"/>
      <c r="G38" s="194"/>
      <c r="H38" s="194"/>
      <c r="I38" s="194"/>
      <c r="J38" s="193"/>
      <c r="K38" s="221"/>
      <c r="L38" s="194"/>
      <c r="M38" s="194"/>
      <c r="N38" s="193"/>
      <c r="O38" s="320"/>
      <c r="P38" s="196"/>
      <c r="Q38" s="196"/>
      <c r="T38" s="8"/>
      <c r="AF38" s="36"/>
      <c r="AG38" s="36"/>
      <c r="AH38" s="36"/>
      <c r="AI38" s="36"/>
      <c r="AJ38" s="36"/>
    </row>
    <row r="39" spans="2:36" ht="12.75">
      <c r="B39" s="64"/>
      <c r="D39" s="194"/>
      <c r="E39" s="194"/>
      <c r="F39" s="194"/>
      <c r="G39" s="194"/>
      <c r="H39" s="194"/>
      <c r="I39" s="194"/>
      <c r="J39" s="193"/>
      <c r="K39" s="221"/>
      <c r="L39" s="194"/>
      <c r="M39" s="194"/>
      <c r="N39" s="193"/>
      <c r="O39" s="320"/>
      <c r="P39" s="196"/>
      <c r="Q39" s="196"/>
      <c r="T39" s="8"/>
      <c r="AF39" s="36"/>
      <c r="AG39" s="36"/>
      <c r="AH39" s="36"/>
      <c r="AI39" s="36"/>
      <c r="AJ39" s="36"/>
    </row>
    <row r="40" spans="4:36" ht="12.75">
      <c r="D40" s="194"/>
      <c r="E40" s="194"/>
      <c r="F40" s="194"/>
      <c r="G40" s="194"/>
      <c r="H40" s="194"/>
      <c r="I40" s="194"/>
      <c r="J40" s="205"/>
      <c r="K40" s="221"/>
      <c r="L40" s="194"/>
      <c r="M40" s="194"/>
      <c r="N40" s="193"/>
      <c r="O40" s="320"/>
      <c r="P40" s="196"/>
      <c r="Q40" s="196"/>
      <c r="T40" s="8"/>
      <c r="AF40" s="36"/>
      <c r="AG40" s="36"/>
      <c r="AH40" s="36"/>
      <c r="AI40" s="36"/>
      <c r="AJ40" s="36"/>
    </row>
    <row r="41" spans="4:36" ht="12.75">
      <c r="D41" s="194"/>
      <c r="E41" s="194"/>
      <c r="F41" s="194"/>
      <c r="G41" s="194"/>
      <c r="H41" s="194"/>
      <c r="I41" s="194"/>
      <c r="J41" s="193"/>
      <c r="K41" s="221"/>
      <c r="L41" s="194"/>
      <c r="M41" s="194"/>
      <c r="N41" s="193"/>
      <c r="O41" s="320"/>
      <c r="P41" s="196"/>
      <c r="Q41" s="196"/>
      <c r="T41" s="8"/>
      <c r="AF41" s="36"/>
      <c r="AG41" s="36"/>
      <c r="AH41" s="36"/>
      <c r="AI41" s="36"/>
      <c r="AJ41" s="36"/>
    </row>
    <row r="42" spans="4:36" ht="12.75">
      <c r="D42" s="194"/>
      <c r="E42" s="194"/>
      <c r="F42" s="194"/>
      <c r="G42" s="194"/>
      <c r="H42" s="194"/>
      <c r="I42" s="194"/>
      <c r="J42" s="205"/>
      <c r="K42" s="221"/>
      <c r="L42" s="194"/>
      <c r="M42" s="194"/>
      <c r="N42" s="205"/>
      <c r="O42" s="320"/>
      <c r="P42" s="46"/>
      <c r="T42" s="8"/>
      <c r="AF42" s="36"/>
      <c r="AG42" s="36"/>
      <c r="AH42" s="36"/>
      <c r="AI42" s="36"/>
      <c r="AJ42" s="36"/>
    </row>
    <row r="43" spans="4:36" ht="12.75">
      <c r="D43" s="297"/>
      <c r="E43" s="297"/>
      <c r="F43" s="297"/>
      <c r="G43" s="297"/>
      <c r="H43" s="297"/>
      <c r="I43" s="297"/>
      <c r="J43" s="320"/>
      <c r="K43" s="297"/>
      <c r="L43" s="297"/>
      <c r="M43" s="297"/>
      <c r="N43" s="321"/>
      <c r="O43" s="322"/>
      <c r="P43" s="46"/>
      <c r="T43" s="8"/>
      <c r="AF43" s="36"/>
      <c r="AG43" s="36"/>
      <c r="AH43" s="36"/>
      <c r="AI43" s="36"/>
      <c r="AJ43" s="36"/>
    </row>
    <row r="44" spans="14:36" ht="12.75">
      <c r="N44" s="46"/>
      <c r="O44" s="46"/>
      <c r="P44" s="46"/>
      <c r="AF44" s="36"/>
      <c r="AG44" s="36"/>
      <c r="AH44" s="36"/>
      <c r="AI44" s="36"/>
      <c r="AJ44" s="36"/>
    </row>
    <row r="45" spans="14:36" ht="12.75">
      <c r="N45" s="46"/>
      <c r="O45" s="46"/>
      <c r="P45" s="46"/>
      <c r="V45" s="8"/>
      <c r="AF45" s="36"/>
      <c r="AG45" s="36"/>
      <c r="AH45" s="36"/>
      <c r="AI45" s="36"/>
      <c r="AJ45" s="36"/>
    </row>
    <row r="46" spans="14:36" ht="12.75">
      <c r="N46" s="46"/>
      <c r="O46" s="46"/>
      <c r="P46" s="46"/>
      <c r="AF46" s="36"/>
      <c r="AG46" s="36"/>
      <c r="AH46" s="36"/>
      <c r="AI46" s="36"/>
      <c r="AJ46" s="36"/>
    </row>
    <row r="47" spans="14:36" ht="12.75">
      <c r="N47" s="46"/>
      <c r="O47" s="46"/>
      <c r="P47" s="46"/>
      <c r="AF47" s="36"/>
      <c r="AG47" s="36"/>
      <c r="AH47" s="36"/>
      <c r="AI47" s="36"/>
      <c r="AJ47" s="36"/>
    </row>
    <row r="48" spans="14:36" ht="12.75">
      <c r="N48" s="46"/>
      <c r="O48" s="46"/>
      <c r="P48" s="46"/>
      <c r="AF48" s="36"/>
      <c r="AG48" s="36"/>
      <c r="AH48" s="36"/>
      <c r="AI48" s="36"/>
      <c r="AJ48" s="36"/>
    </row>
    <row r="49" spans="14:36" ht="12.75">
      <c r="N49" s="46"/>
      <c r="O49" s="46"/>
      <c r="P49" s="46"/>
      <c r="AF49" s="36"/>
      <c r="AG49" s="36"/>
      <c r="AH49" s="36"/>
      <c r="AI49" s="36"/>
      <c r="AJ49" s="36"/>
    </row>
    <row r="50" spans="14:36" ht="12.75">
      <c r="N50" s="46"/>
      <c r="O50" s="46"/>
      <c r="P50" s="46"/>
      <c r="AF50" s="36"/>
      <c r="AG50" s="36"/>
      <c r="AH50" s="36"/>
      <c r="AI50" s="36"/>
      <c r="AJ50" s="36"/>
    </row>
    <row r="51" spans="14:36" ht="12.75">
      <c r="N51" s="46"/>
      <c r="O51" s="46"/>
      <c r="P51" s="46"/>
      <c r="AF51" s="36"/>
      <c r="AG51" s="36"/>
      <c r="AH51" s="36"/>
      <c r="AI51" s="36"/>
      <c r="AJ51" s="36"/>
    </row>
    <row r="52" spans="14:36" ht="12.75">
      <c r="N52" s="46"/>
      <c r="O52" s="46"/>
      <c r="P52" s="46"/>
      <c r="AF52" s="36"/>
      <c r="AG52" s="36"/>
      <c r="AH52" s="36"/>
      <c r="AI52" s="36"/>
      <c r="AJ52" s="36"/>
    </row>
    <row r="53" spans="14:36" ht="12.75">
      <c r="N53" s="46"/>
      <c r="O53" s="46"/>
      <c r="P53" s="46"/>
      <c r="AF53" s="36"/>
      <c r="AG53" s="36"/>
      <c r="AH53" s="36"/>
      <c r="AI53" s="36"/>
      <c r="AJ53" s="36"/>
    </row>
    <row r="54" spans="14:36" ht="12.75">
      <c r="N54" s="46"/>
      <c r="O54" s="46"/>
      <c r="P54" s="46"/>
      <c r="AF54" s="36"/>
      <c r="AG54" s="36"/>
      <c r="AH54" s="36"/>
      <c r="AI54" s="36"/>
      <c r="AJ54" s="36"/>
    </row>
    <row r="55" spans="14:36" ht="12.75">
      <c r="N55" s="46"/>
      <c r="O55" s="46"/>
      <c r="P55" s="46"/>
      <c r="AF55" s="36"/>
      <c r="AG55" s="36"/>
      <c r="AH55" s="36"/>
      <c r="AI55" s="36"/>
      <c r="AJ55" s="36"/>
    </row>
    <row r="56" spans="14:36" ht="12.75">
      <c r="N56" s="46"/>
      <c r="O56" s="46"/>
      <c r="P56" s="46"/>
      <c r="AF56" s="36"/>
      <c r="AG56" s="36"/>
      <c r="AH56" s="36"/>
      <c r="AI56" s="36"/>
      <c r="AJ56" s="36"/>
    </row>
    <row r="57" spans="14:36" ht="12.75">
      <c r="N57" s="46"/>
      <c r="O57" s="46"/>
      <c r="P57" s="46"/>
      <c r="AF57" s="36"/>
      <c r="AG57" s="36"/>
      <c r="AH57" s="36"/>
      <c r="AI57" s="36"/>
      <c r="AJ57" s="36"/>
    </row>
    <row r="58" spans="14:36" ht="12.75">
      <c r="N58" s="46"/>
      <c r="O58" s="46"/>
      <c r="P58" s="46"/>
      <c r="AF58" s="36"/>
      <c r="AG58" s="36"/>
      <c r="AH58" s="36"/>
      <c r="AI58" s="36"/>
      <c r="AJ58" s="36"/>
    </row>
    <row r="59" spans="14:36" ht="12.75">
      <c r="N59" s="46"/>
      <c r="O59" s="46"/>
      <c r="P59" s="46"/>
      <c r="AF59" s="36"/>
      <c r="AG59" s="36"/>
      <c r="AH59" s="36"/>
      <c r="AI59" s="36"/>
      <c r="AJ59" s="36"/>
    </row>
    <row r="60" spans="14:36" ht="12.75">
      <c r="N60" s="46"/>
      <c r="O60" s="46"/>
      <c r="P60" s="46"/>
      <c r="AF60" s="36"/>
      <c r="AG60" s="36"/>
      <c r="AH60" s="36"/>
      <c r="AI60" s="36"/>
      <c r="AJ60" s="36"/>
    </row>
    <row r="61" spans="14:36" ht="12.75">
      <c r="N61" s="46"/>
      <c r="O61" s="46"/>
      <c r="P61" s="46"/>
      <c r="AF61" s="36"/>
      <c r="AG61" s="36"/>
      <c r="AH61" s="36"/>
      <c r="AI61" s="36"/>
      <c r="AJ61" s="36"/>
    </row>
    <row r="62" spans="14:36" ht="12.75">
      <c r="N62" s="46"/>
      <c r="O62" s="46"/>
      <c r="P62" s="46"/>
      <c r="AF62" s="36"/>
      <c r="AG62" s="36"/>
      <c r="AH62" s="36"/>
      <c r="AI62" s="36"/>
      <c r="AJ62" s="36"/>
    </row>
    <row r="63" spans="14:36" ht="12.75">
      <c r="N63" s="46"/>
      <c r="O63" s="46"/>
      <c r="P63" s="46"/>
      <c r="AF63" s="36"/>
      <c r="AG63" s="36"/>
      <c r="AH63" s="36"/>
      <c r="AI63" s="36"/>
      <c r="AJ63" s="36"/>
    </row>
    <row r="64" spans="14:36" ht="12.75">
      <c r="N64" s="46"/>
      <c r="O64" s="46"/>
      <c r="P64" s="46"/>
      <c r="AF64" s="36"/>
      <c r="AG64" s="36"/>
      <c r="AH64" s="36"/>
      <c r="AI64" s="36"/>
      <c r="AJ64" s="36"/>
    </row>
    <row r="65" spans="14:36" ht="12.75">
      <c r="N65" s="46"/>
      <c r="O65" s="46"/>
      <c r="P65" s="46"/>
      <c r="AF65" s="36"/>
      <c r="AG65" s="36"/>
      <c r="AH65" s="36"/>
      <c r="AI65" s="36"/>
      <c r="AJ65" s="36"/>
    </row>
    <row r="66" spans="14:36" ht="12.75">
      <c r="N66" s="46"/>
      <c r="O66" s="46"/>
      <c r="P66" s="46"/>
      <c r="AF66" s="36"/>
      <c r="AG66" s="36"/>
      <c r="AH66" s="36"/>
      <c r="AI66" s="36"/>
      <c r="AJ66" s="36"/>
    </row>
    <row r="67" spans="14:36" ht="12.75">
      <c r="N67" s="46"/>
      <c r="O67" s="46"/>
      <c r="P67" s="46"/>
      <c r="AF67" s="36"/>
      <c r="AG67" s="36"/>
      <c r="AH67" s="36"/>
      <c r="AI67" s="36"/>
      <c r="AJ67" s="36"/>
    </row>
    <row r="68" spans="14:36" ht="12.75">
      <c r="N68" s="46"/>
      <c r="O68" s="46"/>
      <c r="P68" s="46"/>
      <c r="AF68" s="36"/>
      <c r="AG68" s="36"/>
      <c r="AH68" s="36"/>
      <c r="AI68" s="36"/>
      <c r="AJ68" s="36"/>
    </row>
    <row r="69" spans="14:36" ht="12.75">
      <c r="N69" s="46"/>
      <c r="O69" s="46"/>
      <c r="P69" s="46"/>
      <c r="AF69" s="36"/>
      <c r="AG69" s="36"/>
      <c r="AH69" s="36"/>
      <c r="AI69" s="36"/>
      <c r="AJ69" s="36"/>
    </row>
    <row r="70" spans="14:36" ht="12.75">
      <c r="N70" s="46"/>
      <c r="O70" s="46"/>
      <c r="P70" s="46"/>
      <c r="AF70" s="36"/>
      <c r="AG70" s="36"/>
      <c r="AH70" s="36"/>
      <c r="AI70" s="36"/>
      <c r="AJ70" s="36"/>
    </row>
    <row r="71" spans="14:36" ht="12.75">
      <c r="N71" s="46"/>
      <c r="O71" s="46"/>
      <c r="P71" s="46"/>
      <c r="AF71" s="36"/>
      <c r="AG71" s="36"/>
      <c r="AH71" s="36"/>
      <c r="AI71" s="36"/>
      <c r="AJ71" s="36"/>
    </row>
    <row r="72" spans="14:36" ht="12.75">
      <c r="N72" s="46"/>
      <c r="O72" s="46"/>
      <c r="P72" s="46"/>
      <c r="AF72" s="36"/>
      <c r="AG72" s="36"/>
      <c r="AH72" s="36"/>
      <c r="AI72" s="36"/>
      <c r="AJ72" s="36"/>
    </row>
    <row r="73" spans="14:36" ht="12.75">
      <c r="N73" s="46"/>
      <c r="O73" s="46"/>
      <c r="P73" s="46"/>
      <c r="AF73" s="36"/>
      <c r="AG73" s="36"/>
      <c r="AH73" s="36"/>
      <c r="AI73" s="36"/>
      <c r="AJ73" s="36"/>
    </row>
    <row r="74" spans="14:36" ht="12.75">
      <c r="N74" s="46"/>
      <c r="O74" s="46"/>
      <c r="P74" s="46"/>
      <c r="AF74" s="36"/>
      <c r="AG74" s="36"/>
      <c r="AH74" s="36"/>
      <c r="AI74" s="36"/>
      <c r="AJ74" s="36"/>
    </row>
    <row r="75" spans="14:36" ht="12.75">
      <c r="N75" s="46"/>
      <c r="O75" s="46"/>
      <c r="P75" s="46"/>
      <c r="AF75" s="36"/>
      <c r="AG75" s="36"/>
      <c r="AH75" s="36"/>
      <c r="AI75" s="36"/>
      <c r="AJ75" s="36"/>
    </row>
    <row r="76" spans="14:36" ht="12.75">
      <c r="N76" s="46"/>
      <c r="O76" s="46"/>
      <c r="P76" s="46"/>
      <c r="AF76" s="36"/>
      <c r="AG76" s="36"/>
      <c r="AH76" s="36"/>
      <c r="AI76" s="36"/>
      <c r="AJ76" s="36"/>
    </row>
    <row r="77" spans="14:36" ht="12.75">
      <c r="N77" s="46"/>
      <c r="O77" s="46"/>
      <c r="P77" s="46"/>
      <c r="AF77" s="36"/>
      <c r="AG77" s="36"/>
      <c r="AH77" s="36"/>
      <c r="AI77" s="36"/>
      <c r="AJ77" s="36"/>
    </row>
    <row r="78" spans="14:36" ht="12.75">
      <c r="N78" s="46"/>
      <c r="O78" s="46"/>
      <c r="P78" s="46"/>
      <c r="AF78" s="36"/>
      <c r="AG78" s="36"/>
      <c r="AH78" s="36"/>
      <c r="AI78" s="36"/>
      <c r="AJ78" s="36"/>
    </row>
    <row r="79" spans="14:36" ht="12.75">
      <c r="N79" s="46"/>
      <c r="O79" s="46"/>
      <c r="P79" s="46"/>
      <c r="AF79" s="36"/>
      <c r="AG79" s="36"/>
      <c r="AH79" s="36"/>
      <c r="AI79" s="36"/>
      <c r="AJ79" s="36"/>
    </row>
    <row r="80" spans="14:36" ht="12.75">
      <c r="N80" s="46"/>
      <c r="O80" s="46"/>
      <c r="P80" s="46"/>
      <c r="AF80" s="36"/>
      <c r="AG80" s="36"/>
      <c r="AH80" s="36"/>
      <c r="AI80" s="36"/>
      <c r="AJ80" s="36"/>
    </row>
    <row r="81" spans="14:36" ht="12.75">
      <c r="N81" s="46"/>
      <c r="O81" s="46"/>
      <c r="P81" s="46"/>
      <c r="AF81" s="36"/>
      <c r="AG81" s="36"/>
      <c r="AH81" s="36"/>
      <c r="AI81" s="36"/>
      <c r="AJ81" s="36"/>
    </row>
    <row r="82" spans="14:36" ht="12.75">
      <c r="N82" s="46"/>
      <c r="O82" s="46"/>
      <c r="P82" s="46"/>
      <c r="AF82" s="36"/>
      <c r="AG82" s="36"/>
      <c r="AH82" s="36"/>
      <c r="AI82" s="36"/>
      <c r="AJ82" s="36"/>
    </row>
    <row r="83" spans="14:36" ht="12.75">
      <c r="N83" s="46"/>
      <c r="O83" s="46"/>
      <c r="P83" s="46"/>
      <c r="AF83" s="36"/>
      <c r="AG83" s="36"/>
      <c r="AH83" s="36"/>
      <c r="AI83" s="36"/>
      <c r="AJ83" s="36"/>
    </row>
    <row r="84" spans="14:36" ht="12.75">
      <c r="N84" s="46"/>
      <c r="O84" s="46"/>
      <c r="P84" s="46"/>
      <c r="AF84" s="36"/>
      <c r="AG84" s="36"/>
      <c r="AH84" s="36"/>
      <c r="AI84" s="36"/>
      <c r="AJ84" s="36"/>
    </row>
    <row r="85" spans="14:36" ht="12.75">
      <c r="N85" s="46"/>
      <c r="O85" s="46"/>
      <c r="P85" s="46"/>
      <c r="AF85" s="36"/>
      <c r="AG85" s="36"/>
      <c r="AH85" s="36"/>
      <c r="AI85" s="36"/>
      <c r="AJ85" s="36"/>
    </row>
    <row r="86" spans="14:36" ht="12.75">
      <c r="N86" s="46"/>
      <c r="O86" s="46"/>
      <c r="P86" s="46"/>
      <c r="AF86" s="36"/>
      <c r="AG86" s="36"/>
      <c r="AH86" s="36"/>
      <c r="AI86" s="36"/>
      <c r="AJ86" s="36"/>
    </row>
    <row r="87" spans="14:36" ht="12.75">
      <c r="N87" s="46"/>
      <c r="O87" s="46"/>
      <c r="P87" s="46"/>
      <c r="AF87" s="36"/>
      <c r="AG87" s="36"/>
      <c r="AH87" s="36"/>
      <c r="AI87" s="36"/>
      <c r="AJ87" s="36"/>
    </row>
    <row r="88" spans="14:36" ht="12.75">
      <c r="N88" s="46"/>
      <c r="O88" s="46"/>
      <c r="P88" s="46"/>
      <c r="AF88" s="36"/>
      <c r="AG88" s="36"/>
      <c r="AH88" s="36"/>
      <c r="AI88" s="36"/>
      <c r="AJ88" s="36"/>
    </row>
    <row r="89" spans="14:36" ht="12.75">
      <c r="N89" s="46"/>
      <c r="O89" s="46"/>
      <c r="P89" s="46"/>
      <c r="AF89" s="36"/>
      <c r="AG89" s="36"/>
      <c r="AH89" s="36"/>
      <c r="AI89" s="36"/>
      <c r="AJ89" s="36"/>
    </row>
    <row r="90" spans="14:36" ht="12.75">
      <c r="N90" s="46"/>
      <c r="O90" s="46"/>
      <c r="P90" s="46"/>
      <c r="AF90" s="36"/>
      <c r="AG90" s="36"/>
      <c r="AH90" s="36"/>
      <c r="AI90" s="36"/>
      <c r="AJ90" s="36"/>
    </row>
    <row r="91" spans="14:36" ht="12.75">
      <c r="N91" s="46"/>
      <c r="O91" s="46"/>
      <c r="P91" s="46"/>
      <c r="AF91" s="36"/>
      <c r="AG91" s="36"/>
      <c r="AH91" s="36"/>
      <c r="AI91" s="36"/>
      <c r="AJ91" s="36"/>
    </row>
    <row r="92" spans="14:36" ht="12.75">
      <c r="N92" s="46"/>
      <c r="O92" s="46"/>
      <c r="P92" s="46"/>
      <c r="AF92" s="36"/>
      <c r="AG92" s="36"/>
      <c r="AH92" s="36"/>
      <c r="AI92" s="36"/>
      <c r="AJ92" s="36"/>
    </row>
    <row r="93" spans="14:36" ht="12.75">
      <c r="N93" s="46"/>
      <c r="O93" s="46"/>
      <c r="P93" s="46"/>
      <c r="AF93" s="36"/>
      <c r="AG93" s="36"/>
      <c r="AH93" s="36"/>
      <c r="AI93" s="36"/>
      <c r="AJ93" s="36"/>
    </row>
    <row r="94" spans="14:36" ht="12.75">
      <c r="N94" s="46"/>
      <c r="O94" s="46"/>
      <c r="P94" s="46"/>
      <c r="AF94" s="36"/>
      <c r="AG94" s="36"/>
      <c r="AH94" s="36"/>
      <c r="AI94" s="36"/>
      <c r="AJ94" s="36"/>
    </row>
    <row r="95" spans="14:36" ht="12.75">
      <c r="N95" s="46"/>
      <c r="O95" s="46"/>
      <c r="P95" s="46"/>
      <c r="AF95" s="36"/>
      <c r="AG95" s="36"/>
      <c r="AH95" s="36"/>
      <c r="AI95" s="36"/>
      <c r="AJ95" s="36"/>
    </row>
    <row r="96" spans="14:36" ht="12.75">
      <c r="N96" s="46"/>
      <c r="O96" s="46"/>
      <c r="P96" s="46"/>
      <c r="AF96" s="36"/>
      <c r="AG96" s="36"/>
      <c r="AH96" s="36"/>
      <c r="AI96" s="36"/>
      <c r="AJ96" s="36"/>
    </row>
    <row r="97" spans="14:36" ht="12.75">
      <c r="N97" s="46"/>
      <c r="O97" s="46"/>
      <c r="P97" s="46"/>
      <c r="AF97" s="36"/>
      <c r="AG97" s="36"/>
      <c r="AH97" s="36"/>
      <c r="AI97" s="36"/>
      <c r="AJ97" s="36"/>
    </row>
    <row r="98" spans="14:36" ht="12.75">
      <c r="N98" s="46"/>
      <c r="O98" s="46"/>
      <c r="P98" s="46"/>
      <c r="AF98" s="36"/>
      <c r="AG98" s="36"/>
      <c r="AH98" s="36"/>
      <c r="AI98" s="36"/>
      <c r="AJ98" s="36"/>
    </row>
    <row r="99" spans="14:36" ht="12.75">
      <c r="N99" s="46"/>
      <c r="O99" s="46"/>
      <c r="P99" s="46"/>
      <c r="AF99" s="36"/>
      <c r="AG99" s="36"/>
      <c r="AH99" s="36"/>
      <c r="AI99" s="36"/>
      <c r="AJ99" s="36"/>
    </row>
    <row r="100" spans="14:36" ht="12.75">
      <c r="N100" s="46"/>
      <c r="O100" s="46"/>
      <c r="P100" s="46"/>
      <c r="AF100" s="36"/>
      <c r="AG100" s="36"/>
      <c r="AH100" s="36"/>
      <c r="AI100" s="36"/>
      <c r="AJ100" s="36"/>
    </row>
    <row r="101" spans="14:36" ht="12.75">
      <c r="N101" s="46"/>
      <c r="O101" s="46"/>
      <c r="P101" s="46"/>
      <c r="AF101" s="36"/>
      <c r="AG101" s="36"/>
      <c r="AH101" s="36"/>
      <c r="AI101" s="36"/>
      <c r="AJ101" s="36"/>
    </row>
    <row r="102" spans="14:36" ht="12.75">
      <c r="N102" s="46"/>
      <c r="O102" s="46"/>
      <c r="P102" s="46"/>
      <c r="AF102" s="36"/>
      <c r="AG102" s="36"/>
      <c r="AH102" s="36"/>
      <c r="AI102" s="36"/>
      <c r="AJ102" s="36"/>
    </row>
    <row r="103" spans="14:36" ht="12.75">
      <c r="N103" s="46"/>
      <c r="O103" s="46"/>
      <c r="P103" s="46"/>
      <c r="AF103" s="36"/>
      <c r="AG103" s="36"/>
      <c r="AH103" s="36"/>
      <c r="AI103" s="36"/>
      <c r="AJ103" s="36"/>
    </row>
    <row r="104" spans="14:36" ht="12.75">
      <c r="N104" s="46"/>
      <c r="O104" s="46"/>
      <c r="P104" s="46"/>
      <c r="AF104" s="36"/>
      <c r="AG104" s="36"/>
      <c r="AH104" s="36"/>
      <c r="AI104" s="36"/>
      <c r="AJ104" s="36"/>
    </row>
    <row r="105" spans="14:36" ht="12.75">
      <c r="N105" s="46"/>
      <c r="O105" s="46"/>
      <c r="P105" s="46"/>
      <c r="AF105" s="36"/>
      <c r="AG105" s="36"/>
      <c r="AH105" s="36"/>
      <c r="AI105" s="36"/>
      <c r="AJ105" s="36"/>
    </row>
    <row r="106" spans="14:36" ht="12.75">
      <c r="N106" s="46"/>
      <c r="O106" s="46"/>
      <c r="P106" s="46"/>
      <c r="AF106" s="36"/>
      <c r="AG106" s="36"/>
      <c r="AH106" s="36"/>
      <c r="AI106" s="36"/>
      <c r="AJ106" s="36"/>
    </row>
    <row r="107" spans="14:36" ht="12.75">
      <c r="N107" s="46"/>
      <c r="O107" s="46"/>
      <c r="P107" s="46"/>
      <c r="AF107" s="36"/>
      <c r="AG107" s="36"/>
      <c r="AH107" s="36"/>
      <c r="AI107" s="36"/>
      <c r="AJ107" s="36"/>
    </row>
    <row r="108" spans="14:36" ht="12.75">
      <c r="N108" s="46"/>
      <c r="O108" s="46"/>
      <c r="P108" s="46"/>
      <c r="AF108" s="36"/>
      <c r="AG108" s="36"/>
      <c r="AH108" s="36"/>
      <c r="AI108" s="36"/>
      <c r="AJ108" s="36"/>
    </row>
    <row r="109" spans="14:36" ht="12.75">
      <c r="N109" s="46"/>
      <c r="O109" s="46"/>
      <c r="P109" s="46"/>
      <c r="AF109" s="36"/>
      <c r="AG109" s="36"/>
      <c r="AH109" s="36"/>
      <c r="AI109" s="36"/>
      <c r="AJ109" s="36"/>
    </row>
    <row r="110" spans="14:36" ht="12.75">
      <c r="N110" s="46"/>
      <c r="O110" s="46"/>
      <c r="P110" s="46"/>
      <c r="AF110" s="36"/>
      <c r="AG110" s="36"/>
      <c r="AH110" s="36"/>
      <c r="AI110" s="36"/>
      <c r="AJ110" s="36"/>
    </row>
    <row r="111" spans="14:36" ht="12.75">
      <c r="N111" s="46"/>
      <c r="O111" s="46"/>
      <c r="P111" s="46"/>
      <c r="AF111" s="36"/>
      <c r="AG111" s="36"/>
      <c r="AH111" s="36"/>
      <c r="AI111" s="36"/>
      <c r="AJ111" s="36"/>
    </row>
    <row r="112" spans="14:36" ht="12.75">
      <c r="N112" s="46"/>
      <c r="O112" s="46"/>
      <c r="P112" s="46"/>
      <c r="AF112" s="36"/>
      <c r="AG112" s="36"/>
      <c r="AH112" s="36"/>
      <c r="AI112" s="36"/>
      <c r="AJ112" s="36"/>
    </row>
    <row r="113" spans="14:36" ht="12.75">
      <c r="N113" s="46"/>
      <c r="O113" s="46"/>
      <c r="P113" s="46"/>
      <c r="AF113" s="36"/>
      <c r="AG113" s="36"/>
      <c r="AH113" s="36"/>
      <c r="AI113" s="36"/>
      <c r="AJ113" s="36"/>
    </row>
    <row r="114" spans="14:36" ht="12.75">
      <c r="N114" s="46"/>
      <c r="O114" s="46"/>
      <c r="P114" s="46"/>
      <c r="AF114" s="36"/>
      <c r="AG114" s="36"/>
      <c r="AH114" s="36"/>
      <c r="AI114" s="36"/>
      <c r="AJ114" s="36"/>
    </row>
    <row r="115" spans="14:36" ht="12.75">
      <c r="N115" s="46"/>
      <c r="O115" s="46"/>
      <c r="P115" s="46"/>
      <c r="AF115" s="36"/>
      <c r="AG115" s="36"/>
      <c r="AH115" s="36"/>
      <c r="AI115" s="36"/>
      <c r="AJ115" s="36"/>
    </row>
    <row r="116" spans="14:36" ht="12.75">
      <c r="N116" s="46"/>
      <c r="O116" s="46"/>
      <c r="P116" s="46"/>
      <c r="AF116" s="36"/>
      <c r="AG116" s="36"/>
      <c r="AH116" s="36"/>
      <c r="AI116" s="36"/>
      <c r="AJ116" s="36"/>
    </row>
    <row r="117" spans="14:36" ht="12.75">
      <c r="N117" s="46"/>
      <c r="O117" s="46"/>
      <c r="P117" s="46"/>
      <c r="AF117" s="36"/>
      <c r="AG117" s="36"/>
      <c r="AH117" s="36"/>
      <c r="AI117" s="36"/>
      <c r="AJ117" s="36"/>
    </row>
    <row r="118" spans="14:36" ht="12.75">
      <c r="N118" s="46"/>
      <c r="O118" s="46"/>
      <c r="P118" s="46"/>
      <c r="AF118" s="36"/>
      <c r="AG118" s="36"/>
      <c r="AH118" s="36"/>
      <c r="AI118" s="36"/>
      <c r="AJ118" s="36"/>
    </row>
    <row r="119" spans="14:36" ht="12.75">
      <c r="N119" s="46"/>
      <c r="O119" s="46"/>
      <c r="P119" s="46"/>
      <c r="AF119" s="36"/>
      <c r="AG119" s="36"/>
      <c r="AH119" s="36"/>
      <c r="AI119" s="36"/>
      <c r="AJ119" s="36"/>
    </row>
    <row r="120" spans="14:36" ht="12.75">
      <c r="N120" s="46"/>
      <c r="O120" s="46"/>
      <c r="P120" s="46"/>
      <c r="AF120" s="36"/>
      <c r="AG120" s="36"/>
      <c r="AH120" s="36"/>
      <c r="AI120" s="36"/>
      <c r="AJ120" s="36"/>
    </row>
    <row r="121" spans="14:36" ht="12.75">
      <c r="N121" s="46"/>
      <c r="O121" s="46"/>
      <c r="P121" s="46"/>
      <c r="AF121" s="36"/>
      <c r="AG121" s="36"/>
      <c r="AH121" s="36"/>
      <c r="AI121" s="36"/>
      <c r="AJ121" s="36"/>
    </row>
    <row r="122" spans="14:36" ht="12.75">
      <c r="N122" s="46"/>
      <c r="O122" s="46"/>
      <c r="P122" s="46"/>
      <c r="AF122" s="36"/>
      <c r="AG122" s="36"/>
      <c r="AH122" s="36"/>
      <c r="AI122" s="36"/>
      <c r="AJ122" s="36"/>
    </row>
    <row r="123" spans="14:36" ht="12.75">
      <c r="N123" s="46"/>
      <c r="O123" s="46"/>
      <c r="P123" s="46"/>
      <c r="AF123" s="36"/>
      <c r="AG123" s="36"/>
      <c r="AH123" s="36"/>
      <c r="AI123" s="36"/>
      <c r="AJ123" s="36"/>
    </row>
    <row r="124" spans="14:36" ht="12.75">
      <c r="N124" s="46"/>
      <c r="O124" s="46"/>
      <c r="P124" s="46"/>
      <c r="AF124" s="36"/>
      <c r="AG124" s="36"/>
      <c r="AH124" s="36"/>
      <c r="AI124" s="36"/>
      <c r="AJ124" s="36"/>
    </row>
    <row r="125" spans="14:36" ht="12.75">
      <c r="N125" s="46"/>
      <c r="O125" s="46"/>
      <c r="P125" s="46"/>
      <c r="AF125" s="36"/>
      <c r="AG125" s="36"/>
      <c r="AH125" s="36"/>
      <c r="AI125" s="36"/>
      <c r="AJ125" s="36"/>
    </row>
    <row r="126" spans="14:36" ht="12.75">
      <c r="N126" s="46"/>
      <c r="O126" s="46"/>
      <c r="P126" s="46"/>
      <c r="AF126" s="36"/>
      <c r="AG126" s="36"/>
      <c r="AH126" s="36"/>
      <c r="AI126" s="36"/>
      <c r="AJ126" s="36"/>
    </row>
    <row r="127" spans="14:36" ht="12.75">
      <c r="N127" s="46"/>
      <c r="O127" s="46"/>
      <c r="P127" s="46"/>
      <c r="AF127" s="36"/>
      <c r="AG127" s="36"/>
      <c r="AH127" s="36"/>
      <c r="AI127" s="36"/>
      <c r="AJ127" s="36"/>
    </row>
    <row r="128" spans="14:36" ht="12.75">
      <c r="N128" s="46"/>
      <c r="O128" s="46"/>
      <c r="P128" s="46"/>
      <c r="AF128" s="36"/>
      <c r="AG128" s="36"/>
      <c r="AH128" s="36"/>
      <c r="AI128" s="36"/>
      <c r="AJ128" s="36"/>
    </row>
    <row r="129" spans="14:36" ht="12.75">
      <c r="N129" s="46"/>
      <c r="O129" s="46"/>
      <c r="P129" s="46"/>
      <c r="AF129" s="36"/>
      <c r="AG129" s="36"/>
      <c r="AH129" s="36"/>
      <c r="AI129" s="36"/>
      <c r="AJ129" s="36"/>
    </row>
    <row r="130" spans="14:36" ht="12.75">
      <c r="N130" s="46"/>
      <c r="O130" s="46"/>
      <c r="P130" s="46"/>
      <c r="AF130" s="36"/>
      <c r="AG130" s="36"/>
      <c r="AH130" s="36"/>
      <c r="AI130" s="36"/>
      <c r="AJ130" s="36"/>
    </row>
    <row r="131" spans="14:36" ht="12.75">
      <c r="N131" s="46"/>
      <c r="O131" s="46"/>
      <c r="P131" s="46"/>
      <c r="AF131" s="36"/>
      <c r="AG131" s="36"/>
      <c r="AH131" s="36"/>
      <c r="AI131" s="36"/>
      <c r="AJ131" s="36"/>
    </row>
    <row r="132" spans="14:36" ht="12.75">
      <c r="N132" s="46"/>
      <c r="O132" s="46"/>
      <c r="P132" s="46"/>
      <c r="AF132" s="36"/>
      <c r="AG132" s="36"/>
      <c r="AH132" s="36"/>
      <c r="AI132" s="36"/>
      <c r="AJ132" s="36"/>
    </row>
    <row r="133" spans="14:36" ht="12.75">
      <c r="N133" s="46"/>
      <c r="O133" s="46"/>
      <c r="P133" s="46"/>
      <c r="AF133" s="36"/>
      <c r="AG133" s="36"/>
      <c r="AH133" s="36"/>
      <c r="AI133" s="36"/>
      <c r="AJ133" s="36"/>
    </row>
    <row r="134" spans="14:36" ht="12.75">
      <c r="N134" s="46"/>
      <c r="O134" s="46"/>
      <c r="P134" s="46"/>
      <c r="AF134" s="36"/>
      <c r="AG134" s="36"/>
      <c r="AH134" s="36"/>
      <c r="AI134" s="36"/>
      <c r="AJ134" s="36"/>
    </row>
    <row r="135" spans="14:36" ht="12.75">
      <c r="N135" s="46"/>
      <c r="O135" s="46"/>
      <c r="P135" s="46"/>
      <c r="AF135" s="36"/>
      <c r="AG135" s="36"/>
      <c r="AH135" s="36"/>
      <c r="AI135" s="36"/>
      <c r="AJ135" s="36"/>
    </row>
    <row r="136" spans="14:36" ht="12.75">
      <c r="N136" s="46"/>
      <c r="O136" s="46"/>
      <c r="P136" s="46"/>
      <c r="AF136" s="36"/>
      <c r="AG136" s="36"/>
      <c r="AH136" s="36"/>
      <c r="AI136" s="36"/>
      <c r="AJ136" s="36"/>
    </row>
    <row r="137" spans="14:36" ht="12.75">
      <c r="N137" s="46"/>
      <c r="O137" s="46"/>
      <c r="P137" s="46"/>
      <c r="AF137" s="36"/>
      <c r="AG137" s="36"/>
      <c r="AH137" s="36"/>
      <c r="AI137" s="36"/>
      <c r="AJ137" s="36"/>
    </row>
    <row r="138" spans="14:36" ht="12.75">
      <c r="N138" s="46"/>
      <c r="O138" s="46"/>
      <c r="P138" s="46"/>
      <c r="AF138" s="36"/>
      <c r="AG138" s="36"/>
      <c r="AH138" s="36"/>
      <c r="AI138" s="36"/>
      <c r="AJ138" s="36"/>
    </row>
    <row r="139" spans="14:36" ht="12.75">
      <c r="N139" s="46"/>
      <c r="O139" s="46"/>
      <c r="P139" s="46"/>
      <c r="AF139" s="36"/>
      <c r="AG139" s="36"/>
      <c r="AH139" s="36"/>
      <c r="AI139" s="36"/>
      <c r="AJ139" s="36"/>
    </row>
    <row r="140" spans="14:36" ht="12.75">
      <c r="N140" s="46"/>
      <c r="O140" s="46"/>
      <c r="P140" s="46"/>
      <c r="AF140" s="36"/>
      <c r="AG140" s="36"/>
      <c r="AH140" s="36"/>
      <c r="AI140" s="36"/>
      <c r="AJ140" s="36"/>
    </row>
    <row r="141" spans="14:36" ht="12.75">
      <c r="N141" s="46"/>
      <c r="O141" s="46"/>
      <c r="P141" s="46"/>
      <c r="AF141" s="36"/>
      <c r="AG141" s="36"/>
      <c r="AH141" s="36"/>
      <c r="AI141" s="36"/>
      <c r="AJ141" s="36"/>
    </row>
    <row r="142" spans="14:36" ht="12.75">
      <c r="N142" s="46"/>
      <c r="O142" s="46"/>
      <c r="P142" s="46"/>
      <c r="AF142" s="36"/>
      <c r="AG142" s="36"/>
      <c r="AH142" s="36"/>
      <c r="AI142" s="36"/>
      <c r="AJ142" s="36"/>
    </row>
    <row r="143" spans="14:36" ht="12.75">
      <c r="N143" s="46"/>
      <c r="O143" s="46"/>
      <c r="P143" s="46"/>
      <c r="AF143" s="36"/>
      <c r="AG143" s="36"/>
      <c r="AH143" s="36"/>
      <c r="AI143" s="36"/>
      <c r="AJ143" s="36"/>
    </row>
    <row r="144" spans="14:36" ht="12.75">
      <c r="N144" s="46"/>
      <c r="O144" s="46"/>
      <c r="P144" s="46"/>
      <c r="AF144" s="36"/>
      <c r="AG144" s="36"/>
      <c r="AH144" s="36"/>
      <c r="AI144" s="36"/>
      <c r="AJ144" s="36"/>
    </row>
    <row r="145" spans="14:36" ht="12.75">
      <c r="N145" s="46"/>
      <c r="O145" s="46"/>
      <c r="P145" s="46"/>
      <c r="AF145" s="36"/>
      <c r="AG145" s="36"/>
      <c r="AH145" s="36"/>
      <c r="AI145" s="36"/>
      <c r="AJ145" s="36"/>
    </row>
    <row r="146" spans="14:36" ht="12.75">
      <c r="N146" s="46"/>
      <c r="O146" s="46"/>
      <c r="P146" s="46"/>
      <c r="AF146" s="36"/>
      <c r="AG146" s="36"/>
      <c r="AH146" s="36"/>
      <c r="AI146" s="36"/>
      <c r="AJ146" s="36"/>
    </row>
    <row r="147" spans="14:36" ht="12.75">
      <c r="N147" s="46"/>
      <c r="O147" s="46"/>
      <c r="P147" s="46"/>
      <c r="AF147" s="36"/>
      <c r="AG147" s="36"/>
      <c r="AH147" s="36"/>
      <c r="AI147" s="36"/>
      <c r="AJ147" s="36"/>
    </row>
    <row r="148" spans="14:36" ht="12.75">
      <c r="N148" s="46"/>
      <c r="O148" s="46"/>
      <c r="P148" s="46"/>
      <c r="AF148" s="36"/>
      <c r="AG148" s="36"/>
      <c r="AH148" s="36"/>
      <c r="AI148" s="36"/>
      <c r="AJ148" s="36"/>
    </row>
    <row r="149" spans="14:36" ht="12.75">
      <c r="N149" s="46"/>
      <c r="O149" s="46"/>
      <c r="P149" s="46"/>
      <c r="AF149" s="36"/>
      <c r="AG149" s="36"/>
      <c r="AH149" s="36"/>
      <c r="AI149" s="36"/>
      <c r="AJ149" s="36"/>
    </row>
    <row r="150" spans="14:36" ht="12.75">
      <c r="N150" s="46"/>
      <c r="O150" s="46"/>
      <c r="P150" s="46"/>
      <c r="AF150" s="36"/>
      <c r="AG150" s="36"/>
      <c r="AH150" s="36"/>
      <c r="AI150" s="36"/>
      <c r="AJ150" s="36"/>
    </row>
    <row r="151" spans="14:36" ht="12.75">
      <c r="N151" s="46"/>
      <c r="O151" s="46"/>
      <c r="P151" s="46"/>
      <c r="AF151" s="36"/>
      <c r="AG151" s="36"/>
      <c r="AH151" s="36"/>
      <c r="AI151" s="36"/>
      <c r="AJ151" s="36"/>
    </row>
    <row r="152" spans="14:36" ht="12.75">
      <c r="N152" s="46"/>
      <c r="O152" s="46"/>
      <c r="P152" s="46"/>
      <c r="AF152" s="36"/>
      <c r="AG152" s="36"/>
      <c r="AH152" s="36"/>
      <c r="AI152" s="36"/>
      <c r="AJ152" s="36"/>
    </row>
    <row r="153" spans="14:36" ht="12.75">
      <c r="N153" s="46"/>
      <c r="O153" s="46"/>
      <c r="P153" s="46"/>
      <c r="AF153" s="36"/>
      <c r="AG153" s="36"/>
      <c r="AH153" s="36"/>
      <c r="AI153" s="36"/>
      <c r="AJ153" s="36"/>
    </row>
    <row r="154" spans="14:36" ht="12.75">
      <c r="N154" s="46"/>
      <c r="O154" s="46"/>
      <c r="P154" s="46"/>
      <c r="AF154" s="36"/>
      <c r="AG154" s="36"/>
      <c r="AH154" s="36"/>
      <c r="AI154" s="36"/>
      <c r="AJ154" s="36"/>
    </row>
    <row r="155" spans="14:36" ht="12.75">
      <c r="N155" s="46"/>
      <c r="O155" s="46"/>
      <c r="P155" s="46"/>
      <c r="AF155" s="36"/>
      <c r="AG155" s="36"/>
      <c r="AH155" s="36"/>
      <c r="AI155" s="36"/>
      <c r="AJ155" s="36"/>
    </row>
    <row r="156" spans="14:36" ht="12.75">
      <c r="N156" s="46"/>
      <c r="O156" s="46"/>
      <c r="P156" s="46"/>
      <c r="AF156" s="36"/>
      <c r="AG156" s="36"/>
      <c r="AH156" s="36"/>
      <c r="AI156" s="36"/>
      <c r="AJ156" s="36"/>
    </row>
    <row r="157" spans="14:36" ht="12.75">
      <c r="N157" s="46"/>
      <c r="O157" s="46"/>
      <c r="P157" s="46"/>
      <c r="AF157" s="36"/>
      <c r="AG157" s="36"/>
      <c r="AH157" s="36"/>
      <c r="AI157" s="36"/>
      <c r="AJ157" s="36"/>
    </row>
    <row r="158" spans="14:36" ht="12.75">
      <c r="N158" s="46"/>
      <c r="O158" s="46"/>
      <c r="P158" s="46"/>
      <c r="AF158" s="36"/>
      <c r="AG158" s="36"/>
      <c r="AH158" s="36"/>
      <c r="AI158" s="36"/>
      <c r="AJ158" s="36"/>
    </row>
    <row r="159" spans="14:36" ht="12.75">
      <c r="N159" s="46"/>
      <c r="O159" s="46"/>
      <c r="P159" s="46"/>
      <c r="AF159" s="36"/>
      <c r="AG159" s="36"/>
      <c r="AH159" s="36"/>
      <c r="AI159" s="36"/>
      <c r="AJ159" s="36"/>
    </row>
    <row r="160" spans="14:36" ht="12.75">
      <c r="N160" s="46"/>
      <c r="O160" s="46"/>
      <c r="P160" s="46"/>
      <c r="AF160" s="36"/>
      <c r="AG160" s="36"/>
      <c r="AH160" s="36"/>
      <c r="AI160" s="36"/>
      <c r="AJ160" s="36"/>
    </row>
    <row r="161" spans="14:36" ht="12.75">
      <c r="N161" s="46"/>
      <c r="O161" s="46"/>
      <c r="P161" s="46"/>
      <c r="AF161" s="36"/>
      <c r="AG161" s="36"/>
      <c r="AH161" s="36"/>
      <c r="AI161" s="36"/>
      <c r="AJ161" s="36"/>
    </row>
    <row r="162" spans="14:36" ht="12.75">
      <c r="N162" s="46"/>
      <c r="O162" s="46"/>
      <c r="P162" s="46"/>
      <c r="AF162" s="36"/>
      <c r="AG162" s="36"/>
      <c r="AH162" s="36"/>
      <c r="AI162" s="36"/>
      <c r="AJ162" s="36"/>
    </row>
    <row r="163" spans="14:36" ht="12.75">
      <c r="N163" s="46"/>
      <c r="O163" s="46"/>
      <c r="P163" s="46"/>
      <c r="AF163" s="36"/>
      <c r="AG163" s="36"/>
      <c r="AH163" s="36"/>
      <c r="AI163" s="36"/>
      <c r="AJ163" s="36"/>
    </row>
    <row r="164" spans="14:36" ht="12.75">
      <c r="N164" s="46"/>
      <c r="O164" s="46"/>
      <c r="P164" s="46"/>
      <c r="AF164" s="36"/>
      <c r="AG164" s="36"/>
      <c r="AH164" s="36"/>
      <c r="AI164" s="36"/>
      <c r="AJ164" s="36"/>
    </row>
    <row r="165" spans="14:36" ht="12.75">
      <c r="N165" s="46"/>
      <c r="O165" s="46"/>
      <c r="P165" s="46"/>
      <c r="AF165" s="36"/>
      <c r="AG165" s="36"/>
      <c r="AH165" s="36"/>
      <c r="AI165" s="36"/>
      <c r="AJ165" s="36"/>
    </row>
    <row r="166" spans="14:36" ht="12.75">
      <c r="N166" s="46"/>
      <c r="O166" s="46"/>
      <c r="P166" s="46"/>
      <c r="AF166" s="36"/>
      <c r="AG166" s="36"/>
      <c r="AH166" s="36"/>
      <c r="AI166" s="36"/>
      <c r="AJ166" s="36"/>
    </row>
    <row r="167" spans="14:36" ht="12.75">
      <c r="N167" s="46"/>
      <c r="O167" s="46"/>
      <c r="P167" s="46"/>
      <c r="AF167" s="36"/>
      <c r="AG167" s="36"/>
      <c r="AH167" s="36"/>
      <c r="AI167" s="36"/>
      <c r="AJ167" s="36"/>
    </row>
    <row r="168" spans="14:36" ht="12.75">
      <c r="N168" s="46"/>
      <c r="O168" s="46"/>
      <c r="P168" s="46"/>
      <c r="AF168" s="36"/>
      <c r="AG168" s="36"/>
      <c r="AH168" s="36"/>
      <c r="AI168" s="36"/>
      <c r="AJ168" s="36"/>
    </row>
    <row r="169" spans="14:36" ht="12.75">
      <c r="N169" s="46"/>
      <c r="O169" s="46"/>
      <c r="P169" s="46"/>
      <c r="AF169" s="36"/>
      <c r="AG169" s="36"/>
      <c r="AH169" s="36"/>
      <c r="AI169" s="36"/>
      <c r="AJ169" s="36"/>
    </row>
    <row r="170" spans="14:36" ht="12.75">
      <c r="N170" s="46"/>
      <c r="O170" s="46"/>
      <c r="P170" s="46"/>
      <c r="AF170" s="36"/>
      <c r="AG170" s="36"/>
      <c r="AH170" s="36"/>
      <c r="AI170" s="36"/>
      <c r="AJ170" s="36"/>
    </row>
    <row r="171" spans="14:36" ht="12.75">
      <c r="N171" s="46"/>
      <c r="O171" s="46"/>
      <c r="P171" s="46"/>
      <c r="AF171" s="36"/>
      <c r="AG171" s="36"/>
      <c r="AH171" s="36"/>
      <c r="AI171" s="36"/>
      <c r="AJ171" s="36"/>
    </row>
    <row r="172" spans="14:36" ht="12.75">
      <c r="N172" s="46"/>
      <c r="O172" s="46"/>
      <c r="P172" s="46"/>
      <c r="AF172" s="36"/>
      <c r="AG172" s="36"/>
      <c r="AH172" s="36"/>
      <c r="AI172" s="36"/>
      <c r="AJ172" s="36"/>
    </row>
    <row r="173" spans="14:36" ht="12.75">
      <c r="N173" s="46"/>
      <c r="O173" s="46"/>
      <c r="P173" s="46"/>
      <c r="AF173" s="36"/>
      <c r="AG173" s="36"/>
      <c r="AH173" s="36"/>
      <c r="AI173" s="36"/>
      <c r="AJ173" s="36"/>
    </row>
    <row r="174" spans="14:36" ht="12.75">
      <c r="N174" s="46"/>
      <c r="O174" s="46"/>
      <c r="P174" s="46"/>
      <c r="AF174" s="36"/>
      <c r="AG174" s="36"/>
      <c r="AH174" s="36"/>
      <c r="AI174" s="36"/>
      <c r="AJ174" s="36"/>
    </row>
    <row r="175" spans="14:36" ht="12.75">
      <c r="N175" s="46"/>
      <c r="O175" s="46"/>
      <c r="P175" s="46"/>
      <c r="AF175" s="36"/>
      <c r="AG175" s="36"/>
      <c r="AH175" s="36"/>
      <c r="AI175" s="36"/>
      <c r="AJ175" s="36"/>
    </row>
    <row r="176" spans="14:36" ht="12.75">
      <c r="N176" s="46"/>
      <c r="O176" s="46"/>
      <c r="P176" s="46"/>
      <c r="AF176" s="36"/>
      <c r="AG176" s="36"/>
      <c r="AH176" s="36"/>
      <c r="AI176" s="36"/>
      <c r="AJ176" s="36"/>
    </row>
    <row r="177" spans="14:36" ht="12.75">
      <c r="N177" s="46"/>
      <c r="O177" s="46"/>
      <c r="P177" s="46"/>
      <c r="AF177" s="36"/>
      <c r="AG177" s="36"/>
      <c r="AH177" s="36"/>
      <c r="AI177" s="36"/>
      <c r="AJ177" s="36"/>
    </row>
    <row r="178" spans="14:36" ht="12.75">
      <c r="N178" s="46"/>
      <c r="O178" s="46"/>
      <c r="P178" s="46"/>
      <c r="AF178" s="36"/>
      <c r="AG178" s="36"/>
      <c r="AH178" s="36"/>
      <c r="AI178" s="36"/>
      <c r="AJ178" s="36"/>
    </row>
    <row r="179" spans="14:36" ht="12.75">
      <c r="N179" s="46"/>
      <c r="O179" s="46"/>
      <c r="P179" s="46"/>
      <c r="AF179" s="36"/>
      <c r="AG179" s="36"/>
      <c r="AH179" s="36"/>
      <c r="AI179" s="36"/>
      <c r="AJ179" s="36"/>
    </row>
    <row r="180" spans="14:36" ht="12.75">
      <c r="N180" s="46"/>
      <c r="O180" s="46"/>
      <c r="P180" s="46"/>
      <c r="AF180" s="36"/>
      <c r="AG180" s="36"/>
      <c r="AH180" s="36"/>
      <c r="AI180" s="36"/>
      <c r="AJ180" s="36"/>
    </row>
    <row r="181" spans="14:36" ht="12.75">
      <c r="N181" s="46"/>
      <c r="O181" s="46"/>
      <c r="P181" s="46"/>
      <c r="AF181" s="36"/>
      <c r="AG181" s="36"/>
      <c r="AH181" s="36"/>
      <c r="AI181" s="36"/>
      <c r="AJ181" s="36"/>
    </row>
    <row r="182" spans="14:36" ht="12.75">
      <c r="N182" s="46"/>
      <c r="O182" s="46"/>
      <c r="P182" s="46"/>
      <c r="AF182" s="36"/>
      <c r="AG182" s="36"/>
      <c r="AH182" s="36"/>
      <c r="AI182" s="36"/>
      <c r="AJ182" s="36"/>
    </row>
    <row r="183" spans="14:36" ht="12.75">
      <c r="N183" s="46"/>
      <c r="O183" s="46"/>
      <c r="P183" s="46"/>
      <c r="AF183" s="36"/>
      <c r="AG183" s="36"/>
      <c r="AH183" s="36"/>
      <c r="AI183" s="36"/>
      <c r="AJ183" s="36"/>
    </row>
    <row r="184" spans="14:36" ht="12.75">
      <c r="N184" s="46"/>
      <c r="O184" s="46"/>
      <c r="P184" s="46"/>
      <c r="AF184" s="36"/>
      <c r="AG184" s="36"/>
      <c r="AH184" s="36"/>
      <c r="AI184" s="36"/>
      <c r="AJ184" s="36"/>
    </row>
    <row r="185" spans="14:36" ht="12.75">
      <c r="N185" s="46"/>
      <c r="O185" s="46"/>
      <c r="P185" s="46"/>
      <c r="AF185" s="36"/>
      <c r="AG185" s="36"/>
      <c r="AH185" s="36"/>
      <c r="AI185" s="36"/>
      <c r="AJ185" s="36"/>
    </row>
    <row r="186" spans="14:36" ht="12.75">
      <c r="N186" s="46"/>
      <c r="O186" s="46"/>
      <c r="P186" s="46"/>
      <c r="AF186" s="36"/>
      <c r="AG186" s="36"/>
      <c r="AH186" s="36"/>
      <c r="AI186" s="36"/>
      <c r="AJ186" s="36"/>
    </row>
    <row r="187" spans="14:36" ht="12.75">
      <c r="N187" s="46"/>
      <c r="O187" s="46"/>
      <c r="P187" s="46"/>
      <c r="AF187" s="36"/>
      <c r="AG187" s="36"/>
      <c r="AH187" s="36"/>
      <c r="AI187" s="36"/>
      <c r="AJ187" s="36"/>
    </row>
    <row r="188" spans="14:36" ht="12.75">
      <c r="N188" s="46"/>
      <c r="O188" s="46"/>
      <c r="P188" s="46"/>
      <c r="AF188" s="36"/>
      <c r="AG188" s="36"/>
      <c r="AH188" s="36"/>
      <c r="AI188" s="36"/>
      <c r="AJ188" s="36"/>
    </row>
    <row r="189" spans="14:36" ht="12.75">
      <c r="N189" s="46"/>
      <c r="O189" s="46"/>
      <c r="P189" s="46"/>
      <c r="AF189" s="36"/>
      <c r="AG189" s="36"/>
      <c r="AH189" s="36"/>
      <c r="AI189" s="36"/>
      <c r="AJ189" s="36"/>
    </row>
    <row r="190" spans="14:36" ht="12.75">
      <c r="N190" s="46"/>
      <c r="O190" s="46"/>
      <c r="P190" s="46"/>
      <c r="AF190" s="36"/>
      <c r="AG190" s="36"/>
      <c r="AH190" s="36"/>
      <c r="AI190" s="36"/>
      <c r="AJ190" s="36"/>
    </row>
    <row r="191" spans="14:36" ht="12.75">
      <c r="N191" s="46"/>
      <c r="O191" s="46"/>
      <c r="P191" s="46"/>
      <c r="AF191" s="36"/>
      <c r="AG191" s="36"/>
      <c r="AH191" s="36"/>
      <c r="AI191" s="36"/>
      <c r="AJ191" s="36"/>
    </row>
    <row r="192" spans="14:36" ht="12.75">
      <c r="N192" s="46"/>
      <c r="O192" s="46"/>
      <c r="P192" s="46"/>
      <c r="AF192" s="36"/>
      <c r="AG192" s="36"/>
      <c r="AH192" s="36"/>
      <c r="AI192" s="36"/>
      <c r="AJ192" s="36"/>
    </row>
    <row r="193" spans="14:36" ht="12.75">
      <c r="N193" s="46"/>
      <c r="O193" s="46"/>
      <c r="P193" s="46"/>
      <c r="AF193" s="36"/>
      <c r="AG193" s="36"/>
      <c r="AH193" s="36"/>
      <c r="AI193" s="36"/>
      <c r="AJ193" s="36"/>
    </row>
    <row r="194" spans="14:36" ht="12.75">
      <c r="N194" s="46"/>
      <c r="O194" s="46"/>
      <c r="P194" s="46"/>
      <c r="AF194" s="36"/>
      <c r="AG194" s="36"/>
      <c r="AH194" s="36"/>
      <c r="AI194" s="36"/>
      <c r="AJ194" s="36"/>
    </row>
    <row r="195" spans="14:36" ht="12.75">
      <c r="N195" s="46"/>
      <c r="O195" s="46"/>
      <c r="P195" s="46"/>
      <c r="AF195" s="36"/>
      <c r="AG195" s="36"/>
      <c r="AH195" s="36"/>
      <c r="AI195" s="36"/>
      <c r="AJ195" s="36"/>
    </row>
    <row r="196" spans="14:36" ht="12.75">
      <c r="N196" s="46"/>
      <c r="O196" s="46"/>
      <c r="P196" s="46"/>
      <c r="AF196" s="36"/>
      <c r="AG196" s="36"/>
      <c r="AH196" s="36"/>
      <c r="AI196" s="36"/>
      <c r="AJ196" s="36"/>
    </row>
    <row r="197" spans="14:36" ht="12.75">
      <c r="N197" s="46"/>
      <c r="O197" s="46"/>
      <c r="P197" s="46"/>
      <c r="AF197" s="36"/>
      <c r="AG197" s="36"/>
      <c r="AH197" s="36"/>
      <c r="AI197" s="36"/>
      <c r="AJ197" s="36"/>
    </row>
    <row r="198" spans="14:36" ht="12.75">
      <c r="N198" s="46"/>
      <c r="O198" s="46"/>
      <c r="P198" s="46"/>
      <c r="AF198" s="36"/>
      <c r="AG198" s="36"/>
      <c r="AH198" s="36"/>
      <c r="AI198" s="36"/>
      <c r="AJ198" s="36"/>
    </row>
    <row r="199" spans="14:36" ht="12.75">
      <c r="N199" s="46"/>
      <c r="O199" s="46"/>
      <c r="P199" s="46"/>
      <c r="AF199" s="36"/>
      <c r="AG199" s="36"/>
      <c r="AH199" s="36"/>
      <c r="AI199" s="36"/>
      <c r="AJ199" s="36"/>
    </row>
    <row r="200" spans="14:36" ht="12.75">
      <c r="N200" s="46"/>
      <c r="O200" s="46"/>
      <c r="P200" s="46"/>
      <c r="AF200" s="36"/>
      <c r="AG200" s="36"/>
      <c r="AH200" s="36"/>
      <c r="AI200" s="36"/>
      <c r="AJ200" s="36"/>
    </row>
    <row r="201" spans="14:36" ht="12.75">
      <c r="N201" s="46"/>
      <c r="O201" s="46"/>
      <c r="P201" s="46"/>
      <c r="AF201" s="36"/>
      <c r="AG201" s="36"/>
      <c r="AH201" s="36"/>
      <c r="AI201" s="36"/>
      <c r="AJ201" s="36"/>
    </row>
    <row r="202" spans="14:36" ht="12.75">
      <c r="N202" s="46"/>
      <c r="O202" s="46"/>
      <c r="P202" s="46"/>
      <c r="AF202" s="36"/>
      <c r="AG202" s="36"/>
      <c r="AH202" s="36"/>
      <c r="AI202" s="36"/>
      <c r="AJ202" s="36"/>
    </row>
    <row r="203" spans="14:36" ht="12.75">
      <c r="N203" s="46"/>
      <c r="O203" s="46"/>
      <c r="P203" s="46"/>
      <c r="AF203" s="36"/>
      <c r="AG203" s="36"/>
      <c r="AH203" s="36"/>
      <c r="AI203" s="36"/>
      <c r="AJ203" s="36"/>
    </row>
    <row r="204" spans="14:36" ht="12.75">
      <c r="N204" s="46"/>
      <c r="O204" s="46"/>
      <c r="P204" s="46"/>
      <c r="AF204" s="36"/>
      <c r="AG204" s="36"/>
      <c r="AH204" s="36"/>
      <c r="AI204" s="36"/>
      <c r="AJ204" s="36"/>
    </row>
    <row r="205" spans="14:36" ht="12.75">
      <c r="N205" s="46"/>
      <c r="O205" s="46"/>
      <c r="P205" s="46"/>
      <c r="AF205" s="36"/>
      <c r="AG205" s="36"/>
      <c r="AH205" s="36"/>
      <c r="AI205" s="36"/>
      <c r="AJ205" s="36"/>
    </row>
    <row r="206" spans="14:36" ht="12.75">
      <c r="N206" s="46"/>
      <c r="O206" s="46"/>
      <c r="P206" s="46"/>
      <c r="AF206" s="36"/>
      <c r="AG206" s="36"/>
      <c r="AH206" s="36"/>
      <c r="AI206" s="36"/>
      <c r="AJ206" s="36"/>
    </row>
    <row r="207" spans="14:36" ht="12.75">
      <c r="N207" s="46"/>
      <c r="O207" s="46"/>
      <c r="P207" s="46"/>
      <c r="AF207" s="36"/>
      <c r="AG207" s="36"/>
      <c r="AH207" s="36"/>
      <c r="AI207" s="36"/>
      <c r="AJ207" s="36"/>
    </row>
    <row r="208" spans="14:36" ht="12.75">
      <c r="N208" s="46"/>
      <c r="O208" s="46"/>
      <c r="P208" s="46"/>
      <c r="AF208" s="36"/>
      <c r="AG208" s="36"/>
      <c r="AH208" s="36"/>
      <c r="AI208" s="36"/>
      <c r="AJ208" s="36"/>
    </row>
    <row r="209" spans="14:36" ht="12.75">
      <c r="N209" s="46"/>
      <c r="O209" s="46"/>
      <c r="P209" s="46"/>
      <c r="AF209" s="36"/>
      <c r="AG209" s="36"/>
      <c r="AH209" s="36"/>
      <c r="AI209" s="36"/>
      <c r="AJ209" s="36"/>
    </row>
    <row r="210" spans="14:36" ht="12.75">
      <c r="N210" s="46"/>
      <c r="O210" s="46"/>
      <c r="P210" s="46"/>
      <c r="AF210" s="36"/>
      <c r="AG210" s="36"/>
      <c r="AH210" s="36"/>
      <c r="AI210" s="36"/>
      <c r="AJ210" s="36"/>
    </row>
    <row r="211" spans="14:36" ht="12.75">
      <c r="N211" s="46"/>
      <c r="O211" s="46"/>
      <c r="P211" s="46"/>
      <c r="AF211" s="36"/>
      <c r="AG211" s="36"/>
      <c r="AH211" s="36"/>
      <c r="AI211" s="36"/>
      <c r="AJ211" s="36"/>
    </row>
    <row r="212" spans="14:36" ht="12.75">
      <c r="N212" s="46"/>
      <c r="O212" s="46"/>
      <c r="P212" s="46"/>
      <c r="AF212" s="36"/>
      <c r="AG212" s="36"/>
      <c r="AH212" s="36"/>
      <c r="AI212" s="36"/>
      <c r="AJ212" s="36"/>
    </row>
    <row r="213" spans="14:36" ht="12.75">
      <c r="N213" s="46"/>
      <c r="O213" s="46"/>
      <c r="P213" s="46"/>
      <c r="AF213" s="36"/>
      <c r="AG213" s="36"/>
      <c r="AH213" s="36"/>
      <c r="AI213" s="36"/>
      <c r="AJ213" s="36"/>
    </row>
    <row r="214" spans="14:36" ht="12.75">
      <c r="N214" s="46"/>
      <c r="O214" s="46"/>
      <c r="P214" s="46"/>
      <c r="AF214" s="36"/>
      <c r="AG214" s="36"/>
      <c r="AH214" s="36"/>
      <c r="AI214" s="36"/>
      <c r="AJ214" s="36"/>
    </row>
    <row r="215" spans="14:36" ht="12.75">
      <c r="N215" s="46"/>
      <c r="O215" s="46"/>
      <c r="P215" s="46"/>
      <c r="AF215" s="36"/>
      <c r="AG215" s="36"/>
      <c r="AH215" s="36"/>
      <c r="AI215" s="36"/>
      <c r="AJ215" s="36"/>
    </row>
    <row r="216" spans="14:36" ht="12.75">
      <c r="N216" s="46"/>
      <c r="O216" s="46"/>
      <c r="P216" s="46"/>
      <c r="AF216" s="36"/>
      <c r="AG216" s="36"/>
      <c r="AH216" s="36"/>
      <c r="AI216" s="36"/>
      <c r="AJ216" s="36"/>
    </row>
    <row r="217" spans="14:36" ht="12.75">
      <c r="N217" s="46"/>
      <c r="O217" s="46"/>
      <c r="P217" s="46"/>
      <c r="AF217" s="36"/>
      <c r="AG217" s="36"/>
      <c r="AH217" s="36"/>
      <c r="AI217" s="36"/>
      <c r="AJ217" s="36"/>
    </row>
    <row r="218" spans="14:36" ht="12.75">
      <c r="N218" s="46"/>
      <c r="O218" s="46"/>
      <c r="P218" s="46"/>
      <c r="AF218" s="36"/>
      <c r="AG218" s="36"/>
      <c r="AH218" s="36"/>
      <c r="AI218" s="36"/>
      <c r="AJ218" s="36"/>
    </row>
    <row r="219" spans="14:36" ht="12.75">
      <c r="N219" s="46"/>
      <c r="O219" s="46"/>
      <c r="P219" s="46"/>
      <c r="AF219" s="36"/>
      <c r="AG219" s="36"/>
      <c r="AH219" s="36"/>
      <c r="AI219" s="36"/>
      <c r="AJ219" s="36"/>
    </row>
    <row r="220" spans="14:36" ht="12.75">
      <c r="N220" s="46"/>
      <c r="O220" s="46"/>
      <c r="P220" s="46"/>
      <c r="AF220" s="36"/>
      <c r="AG220" s="36"/>
      <c r="AH220" s="36"/>
      <c r="AI220" s="36"/>
      <c r="AJ220" s="36"/>
    </row>
    <row r="221" spans="14:36" ht="12.75">
      <c r="N221" s="46"/>
      <c r="O221" s="46"/>
      <c r="P221" s="46"/>
      <c r="AF221" s="36"/>
      <c r="AG221" s="36"/>
      <c r="AH221" s="36"/>
      <c r="AI221" s="36"/>
      <c r="AJ221" s="36"/>
    </row>
    <row r="222" spans="14:36" ht="12.75">
      <c r="N222" s="46"/>
      <c r="O222" s="46"/>
      <c r="P222" s="46"/>
      <c r="AF222" s="36"/>
      <c r="AG222" s="36"/>
      <c r="AH222" s="36"/>
      <c r="AI222" s="36"/>
      <c r="AJ222" s="36"/>
    </row>
    <row r="223" spans="14:36" ht="12.75">
      <c r="N223" s="46"/>
      <c r="O223" s="46"/>
      <c r="P223" s="46"/>
      <c r="AF223" s="36"/>
      <c r="AG223" s="36"/>
      <c r="AH223" s="36"/>
      <c r="AI223" s="36"/>
      <c r="AJ223" s="36"/>
    </row>
    <row r="224" spans="14:36" ht="12.75">
      <c r="N224" s="46"/>
      <c r="O224" s="46"/>
      <c r="P224" s="46"/>
      <c r="AF224" s="36"/>
      <c r="AG224" s="36"/>
      <c r="AH224" s="36"/>
      <c r="AI224" s="36"/>
      <c r="AJ224" s="36"/>
    </row>
    <row r="225" spans="14:36" ht="12.75">
      <c r="N225" s="46"/>
      <c r="O225" s="46"/>
      <c r="P225" s="46"/>
      <c r="AF225" s="36"/>
      <c r="AG225" s="36"/>
      <c r="AH225" s="36"/>
      <c r="AI225" s="36"/>
      <c r="AJ225" s="36"/>
    </row>
    <row r="226" spans="14:36" ht="12.75">
      <c r="N226" s="46"/>
      <c r="O226" s="46"/>
      <c r="P226" s="46"/>
      <c r="AF226" s="36"/>
      <c r="AG226" s="36"/>
      <c r="AH226" s="36"/>
      <c r="AI226" s="36"/>
      <c r="AJ226" s="36"/>
    </row>
    <row r="227" spans="14:36" ht="12.75">
      <c r="N227" s="46"/>
      <c r="O227" s="46"/>
      <c r="P227" s="46"/>
      <c r="AF227" s="36"/>
      <c r="AG227" s="36"/>
      <c r="AH227" s="36"/>
      <c r="AI227" s="36"/>
      <c r="AJ227" s="36"/>
    </row>
    <row r="228" spans="14:36" ht="12.75">
      <c r="N228" s="46"/>
      <c r="O228" s="46"/>
      <c r="P228" s="46"/>
      <c r="AF228" s="36"/>
      <c r="AG228" s="36"/>
      <c r="AH228" s="36"/>
      <c r="AI228" s="36"/>
      <c r="AJ228" s="36"/>
    </row>
    <row r="229" spans="14:36" ht="12.75">
      <c r="N229" s="46"/>
      <c r="O229" s="46"/>
      <c r="P229" s="46"/>
      <c r="AF229" s="36"/>
      <c r="AG229" s="36"/>
      <c r="AH229" s="36"/>
      <c r="AI229" s="36"/>
      <c r="AJ229" s="36"/>
    </row>
    <row r="230" spans="14:36" ht="12.75">
      <c r="N230" s="46"/>
      <c r="O230" s="46"/>
      <c r="P230" s="46"/>
      <c r="AF230" s="36"/>
      <c r="AG230" s="36"/>
      <c r="AH230" s="36"/>
      <c r="AI230" s="36"/>
      <c r="AJ230" s="36"/>
    </row>
    <row r="231" spans="14:36" ht="12.75">
      <c r="N231" s="46"/>
      <c r="O231" s="46"/>
      <c r="P231" s="46"/>
      <c r="AF231" s="36"/>
      <c r="AG231" s="36"/>
      <c r="AH231" s="36"/>
      <c r="AI231" s="36"/>
      <c r="AJ231" s="36"/>
    </row>
    <row r="232" spans="14:36" ht="12.75">
      <c r="N232" s="46"/>
      <c r="O232" s="46"/>
      <c r="P232" s="46"/>
      <c r="AF232" s="36"/>
      <c r="AG232" s="36"/>
      <c r="AH232" s="36"/>
      <c r="AI232" s="36"/>
      <c r="AJ232" s="36"/>
    </row>
    <row r="233" spans="14:36" ht="12.75">
      <c r="N233" s="46"/>
      <c r="O233" s="46"/>
      <c r="P233" s="46"/>
      <c r="AF233" s="36"/>
      <c r="AG233" s="36"/>
      <c r="AH233" s="36"/>
      <c r="AI233" s="36"/>
      <c r="AJ233" s="36"/>
    </row>
    <row r="234" spans="14:36" ht="12.75">
      <c r="N234" s="46"/>
      <c r="O234" s="46"/>
      <c r="P234" s="46"/>
      <c r="AF234" s="36"/>
      <c r="AG234" s="36"/>
      <c r="AH234" s="36"/>
      <c r="AI234" s="36"/>
      <c r="AJ234" s="36"/>
    </row>
    <row r="235" spans="14:36" ht="12.75">
      <c r="N235" s="46"/>
      <c r="O235" s="46"/>
      <c r="P235" s="46"/>
      <c r="AF235" s="36"/>
      <c r="AG235" s="36"/>
      <c r="AH235" s="36"/>
      <c r="AI235" s="36"/>
      <c r="AJ235" s="36"/>
    </row>
    <row r="236" spans="14:36" ht="12.75">
      <c r="N236" s="46"/>
      <c r="O236" s="46"/>
      <c r="P236" s="46"/>
      <c r="AF236" s="36"/>
      <c r="AG236" s="36"/>
      <c r="AH236" s="36"/>
      <c r="AI236" s="36"/>
      <c r="AJ236" s="36"/>
    </row>
    <row r="237" spans="14:36" ht="12.75">
      <c r="N237" s="46"/>
      <c r="O237" s="46"/>
      <c r="P237" s="46"/>
      <c r="AF237" s="36"/>
      <c r="AG237" s="36"/>
      <c r="AH237" s="36"/>
      <c r="AI237" s="36"/>
      <c r="AJ237" s="36"/>
    </row>
    <row r="238" spans="14:36" ht="12.75">
      <c r="N238" s="46"/>
      <c r="O238" s="46"/>
      <c r="P238" s="46"/>
      <c r="AF238" s="36"/>
      <c r="AG238" s="36"/>
      <c r="AH238" s="36"/>
      <c r="AI238" s="36"/>
      <c r="AJ238" s="36"/>
    </row>
    <row r="239" spans="14:36" ht="12.75">
      <c r="N239" s="46"/>
      <c r="O239" s="46"/>
      <c r="P239" s="46"/>
      <c r="AF239" s="36"/>
      <c r="AG239" s="36"/>
      <c r="AH239" s="36"/>
      <c r="AI239" s="36"/>
      <c r="AJ239" s="36"/>
    </row>
    <row r="240" spans="14:36" ht="12.75">
      <c r="N240" s="46"/>
      <c r="O240" s="46"/>
      <c r="P240" s="46"/>
      <c r="AF240" s="36"/>
      <c r="AG240" s="36"/>
      <c r="AH240" s="36"/>
      <c r="AI240" s="36"/>
      <c r="AJ240" s="36"/>
    </row>
    <row r="241" spans="14:36" ht="12.75">
      <c r="N241" s="46"/>
      <c r="O241" s="46"/>
      <c r="P241" s="46"/>
      <c r="AF241" s="36"/>
      <c r="AG241" s="36"/>
      <c r="AH241" s="36"/>
      <c r="AI241" s="36"/>
      <c r="AJ241" s="36"/>
    </row>
    <row r="242" spans="14:36" ht="12.75">
      <c r="N242" s="46"/>
      <c r="O242" s="46"/>
      <c r="P242" s="46"/>
      <c r="AF242" s="36"/>
      <c r="AG242" s="36"/>
      <c r="AH242" s="36"/>
      <c r="AI242" s="36"/>
      <c r="AJ242" s="36"/>
    </row>
    <row r="243" spans="14:36" ht="12.75">
      <c r="N243" s="46"/>
      <c r="O243" s="46"/>
      <c r="P243" s="46"/>
      <c r="AF243" s="36"/>
      <c r="AG243" s="36"/>
      <c r="AH243" s="36"/>
      <c r="AI243" s="36"/>
      <c r="AJ243" s="36"/>
    </row>
    <row r="244" spans="14:36" ht="12.75">
      <c r="N244" s="46"/>
      <c r="O244" s="46"/>
      <c r="P244" s="46"/>
      <c r="AF244" s="36"/>
      <c r="AG244" s="36"/>
      <c r="AH244" s="36"/>
      <c r="AI244" s="36"/>
      <c r="AJ244" s="36"/>
    </row>
    <row r="245" spans="14:36" ht="12.75">
      <c r="N245" s="46"/>
      <c r="O245" s="46"/>
      <c r="P245" s="46"/>
      <c r="AF245" s="36"/>
      <c r="AG245" s="36"/>
      <c r="AH245" s="36"/>
      <c r="AI245" s="36"/>
      <c r="AJ245" s="36"/>
    </row>
    <row r="246" spans="14:36" ht="12.75">
      <c r="N246" s="46"/>
      <c r="O246" s="46"/>
      <c r="P246" s="46"/>
      <c r="AF246" s="36"/>
      <c r="AG246" s="36"/>
      <c r="AH246" s="36"/>
      <c r="AI246" s="36"/>
      <c r="AJ246" s="36"/>
    </row>
    <row r="247" spans="14:36" ht="12.75">
      <c r="N247" s="46"/>
      <c r="O247" s="46"/>
      <c r="P247" s="46"/>
      <c r="AF247" s="36"/>
      <c r="AG247" s="36"/>
      <c r="AH247" s="36"/>
      <c r="AI247" s="36"/>
      <c r="AJ247" s="36"/>
    </row>
    <row r="248" spans="14:36" ht="12.75">
      <c r="N248" s="46"/>
      <c r="O248" s="46"/>
      <c r="P248" s="46"/>
      <c r="AF248" s="36"/>
      <c r="AG248" s="36"/>
      <c r="AH248" s="36"/>
      <c r="AI248" s="36"/>
      <c r="AJ248" s="36"/>
    </row>
    <row r="249" spans="14:36" ht="12.75">
      <c r="N249" s="46"/>
      <c r="O249" s="46"/>
      <c r="P249" s="46"/>
      <c r="AF249" s="36"/>
      <c r="AG249" s="36"/>
      <c r="AH249" s="36"/>
      <c r="AI249" s="36"/>
      <c r="AJ249" s="36"/>
    </row>
    <row r="250" spans="14:36" ht="12.75">
      <c r="N250" s="46"/>
      <c r="O250" s="46"/>
      <c r="P250" s="46"/>
      <c r="AF250" s="36"/>
      <c r="AG250" s="36"/>
      <c r="AH250" s="36"/>
      <c r="AI250" s="36"/>
      <c r="AJ250" s="36"/>
    </row>
    <row r="251" spans="14:36" ht="12.75">
      <c r="N251" s="46"/>
      <c r="O251" s="46"/>
      <c r="P251" s="46"/>
      <c r="AF251" s="36"/>
      <c r="AG251" s="36"/>
      <c r="AH251" s="36"/>
      <c r="AI251" s="36"/>
      <c r="AJ251" s="36"/>
    </row>
    <row r="252" spans="14:36" ht="12.75">
      <c r="N252" s="46"/>
      <c r="O252" s="46"/>
      <c r="P252" s="46"/>
      <c r="AF252" s="36"/>
      <c r="AG252" s="36"/>
      <c r="AH252" s="36"/>
      <c r="AI252" s="36"/>
      <c r="AJ252" s="36"/>
    </row>
    <row r="253" spans="14:36" ht="12.75">
      <c r="N253" s="46"/>
      <c r="O253" s="46"/>
      <c r="P253" s="46"/>
      <c r="AF253" s="36"/>
      <c r="AG253" s="36"/>
      <c r="AH253" s="36"/>
      <c r="AI253" s="36"/>
      <c r="AJ253" s="36"/>
    </row>
    <row r="254" spans="14:36" ht="12.75">
      <c r="N254" s="46"/>
      <c r="O254" s="46"/>
      <c r="P254" s="46"/>
      <c r="AF254" s="36"/>
      <c r="AG254" s="36"/>
      <c r="AH254" s="36"/>
      <c r="AI254" s="36"/>
      <c r="AJ254" s="36"/>
    </row>
    <row r="255" spans="14:36" ht="12.75">
      <c r="N255" s="46"/>
      <c r="O255" s="46"/>
      <c r="P255" s="46"/>
      <c r="AF255" s="36"/>
      <c r="AG255" s="36"/>
      <c r="AH255" s="36"/>
      <c r="AI255" s="36"/>
      <c r="AJ255" s="36"/>
    </row>
    <row r="256" spans="14:36" ht="12.75">
      <c r="N256" s="46"/>
      <c r="O256" s="46"/>
      <c r="P256" s="46"/>
      <c r="AF256" s="36"/>
      <c r="AG256" s="36"/>
      <c r="AH256" s="36"/>
      <c r="AI256" s="36"/>
      <c r="AJ256" s="36"/>
    </row>
    <row r="257" spans="14:36" ht="12.75">
      <c r="N257" s="46"/>
      <c r="O257" s="46"/>
      <c r="P257" s="46"/>
      <c r="AF257" s="36"/>
      <c r="AG257" s="36"/>
      <c r="AH257" s="36"/>
      <c r="AI257" s="36"/>
      <c r="AJ257" s="36"/>
    </row>
    <row r="258" spans="14:36" ht="12.75">
      <c r="N258" s="46"/>
      <c r="O258" s="46"/>
      <c r="P258" s="46"/>
      <c r="AF258" s="36"/>
      <c r="AG258" s="36"/>
      <c r="AH258" s="36"/>
      <c r="AI258" s="36"/>
      <c r="AJ258" s="36"/>
    </row>
    <row r="259" spans="14:36" ht="12.75">
      <c r="N259" s="46"/>
      <c r="O259" s="46"/>
      <c r="P259" s="46"/>
      <c r="AF259" s="36"/>
      <c r="AG259" s="36"/>
      <c r="AH259" s="36"/>
      <c r="AI259" s="36"/>
      <c r="AJ259" s="36"/>
    </row>
    <row r="260" spans="14:36" ht="12.75">
      <c r="N260" s="46"/>
      <c r="O260" s="46"/>
      <c r="P260" s="46"/>
      <c r="AF260" s="36"/>
      <c r="AG260" s="36"/>
      <c r="AH260" s="36"/>
      <c r="AI260" s="36"/>
      <c r="AJ260" s="36"/>
    </row>
    <row r="261" spans="14:36" ht="12.75">
      <c r="N261" s="46"/>
      <c r="O261" s="46"/>
      <c r="P261" s="46"/>
      <c r="AF261" s="36"/>
      <c r="AG261" s="36"/>
      <c r="AH261" s="36"/>
      <c r="AI261" s="36"/>
      <c r="AJ261" s="36"/>
    </row>
    <row r="262" spans="14:36" ht="12.75">
      <c r="N262" s="46"/>
      <c r="O262" s="46"/>
      <c r="P262" s="46"/>
      <c r="AF262" s="36"/>
      <c r="AG262" s="36"/>
      <c r="AH262" s="36"/>
      <c r="AI262" s="36"/>
      <c r="AJ262" s="36"/>
    </row>
    <row r="263" spans="14:36" ht="12.75">
      <c r="N263" s="46"/>
      <c r="O263" s="46"/>
      <c r="P263" s="46"/>
      <c r="AF263" s="36"/>
      <c r="AG263" s="36"/>
      <c r="AH263" s="36"/>
      <c r="AI263" s="36"/>
      <c r="AJ263" s="36"/>
    </row>
    <row r="264" spans="14:36" ht="12.75">
      <c r="N264" s="46"/>
      <c r="O264" s="46"/>
      <c r="P264" s="46"/>
      <c r="AF264" s="36"/>
      <c r="AG264" s="36"/>
      <c r="AH264" s="36"/>
      <c r="AI264" s="36"/>
      <c r="AJ264" s="36"/>
    </row>
    <row r="265" spans="14:36" ht="12.75">
      <c r="N265" s="46"/>
      <c r="O265" s="46"/>
      <c r="P265" s="46"/>
      <c r="AF265" s="36"/>
      <c r="AG265" s="36"/>
      <c r="AH265" s="36"/>
      <c r="AI265" s="36"/>
      <c r="AJ265" s="36"/>
    </row>
    <row r="266" spans="14:36" ht="12.75">
      <c r="N266" s="46"/>
      <c r="O266" s="46"/>
      <c r="P266" s="46"/>
      <c r="AF266" s="36"/>
      <c r="AG266" s="36"/>
      <c r="AH266" s="36"/>
      <c r="AI266" s="36"/>
      <c r="AJ266" s="36"/>
    </row>
    <row r="267" spans="14:36" ht="12.75">
      <c r="N267" s="46"/>
      <c r="O267" s="46"/>
      <c r="P267" s="46"/>
      <c r="AF267" s="36"/>
      <c r="AG267" s="36"/>
      <c r="AH267" s="36"/>
      <c r="AI267" s="36"/>
      <c r="AJ267" s="36"/>
    </row>
    <row r="268" spans="14:36" ht="12.75">
      <c r="N268" s="46"/>
      <c r="O268" s="46"/>
      <c r="P268" s="46"/>
      <c r="AF268" s="36"/>
      <c r="AG268" s="36"/>
      <c r="AH268" s="36"/>
      <c r="AI268" s="36"/>
      <c r="AJ268" s="36"/>
    </row>
    <row r="269" spans="14:36" ht="12.75">
      <c r="N269" s="46"/>
      <c r="O269" s="46"/>
      <c r="P269" s="46"/>
      <c r="AF269" s="36"/>
      <c r="AG269" s="36"/>
      <c r="AH269" s="36"/>
      <c r="AI269" s="36"/>
      <c r="AJ269" s="36"/>
    </row>
    <row r="270" spans="14:36" ht="12.75">
      <c r="N270" s="46"/>
      <c r="O270" s="46"/>
      <c r="P270" s="46"/>
      <c r="AF270" s="36"/>
      <c r="AG270" s="36"/>
      <c r="AH270" s="36"/>
      <c r="AI270" s="36"/>
      <c r="AJ270" s="36"/>
    </row>
    <row r="271" spans="14:36" ht="12.75">
      <c r="N271" s="46"/>
      <c r="O271" s="46"/>
      <c r="P271" s="46"/>
      <c r="AF271" s="36"/>
      <c r="AG271" s="36"/>
      <c r="AH271" s="36"/>
      <c r="AI271" s="36"/>
      <c r="AJ271" s="36"/>
    </row>
    <row r="272" spans="14:36" ht="12.75">
      <c r="N272" s="46"/>
      <c r="O272" s="46"/>
      <c r="P272" s="46"/>
      <c r="AF272" s="36"/>
      <c r="AG272" s="36"/>
      <c r="AH272" s="36"/>
      <c r="AI272" s="36"/>
      <c r="AJ272" s="36"/>
    </row>
    <row r="273" spans="14:36" ht="12.75">
      <c r="N273" s="46"/>
      <c r="O273" s="46"/>
      <c r="P273" s="46"/>
      <c r="AF273" s="36"/>
      <c r="AG273" s="36"/>
      <c r="AH273" s="36"/>
      <c r="AI273" s="36"/>
      <c r="AJ273" s="36"/>
    </row>
    <row r="274" spans="14:36" ht="12.75">
      <c r="N274" s="46"/>
      <c r="O274" s="46"/>
      <c r="P274" s="46"/>
      <c r="AF274" s="36"/>
      <c r="AG274" s="36"/>
      <c r="AH274" s="36"/>
      <c r="AI274" s="36"/>
      <c r="AJ274" s="36"/>
    </row>
    <row r="275" spans="14:36" ht="12.75">
      <c r="N275" s="46"/>
      <c r="O275" s="46"/>
      <c r="P275" s="46"/>
      <c r="AF275" s="36"/>
      <c r="AG275" s="36"/>
      <c r="AH275" s="36"/>
      <c r="AI275" s="36"/>
      <c r="AJ275" s="36"/>
    </row>
    <row r="276" spans="14:36" ht="12.75">
      <c r="N276" s="46"/>
      <c r="O276" s="46"/>
      <c r="P276" s="46"/>
      <c r="AF276" s="36"/>
      <c r="AG276" s="36"/>
      <c r="AH276" s="36"/>
      <c r="AI276" s="36"/>
      <c r="AJ276" s="36"/>
    </row>
    <row r="277" spans="14:36" ht="12.75">
      <c r="N277" s="46"/>
      <c r="O277" s="46"/>
      <c r="P277" s="46"/>
      <c r="AF277" s="36"/>
      <c r="AG277" s="36"/>
      <c r="AH277" s="36"/>
      <c r="AI277" s="36"/>
      <c r="AJ277" s="36"/>
    </row>
    <row r="278" spans="14:36" ht="12.75">
      <c r="N278" s="46"/>
      <c r="O278" s="46"/>
      <c r="P278" s="46"/>
      <c r="AF278" s="36"/>
      <c r="AG278" s="36"/>
      <c r="AH278" s="36"/>
      <c r="AI278" s="36"/>
      <c r="AJ278" s="36"/>
    </row>
    <row r="279" spans="14:36" ht="12.75">
      <c r="N279" s="46"/>
      <c r="O279" s="46"/>
      <c r="P279" s="46"/>
      <c r="AF279" s="36"/>
      <c r="AG279" s="36"/>
      <c r="AH279" s="36"/>
      <c r="AI279" s="36"/>
      <c r="AJ279" s="36"/>
    </row>
    <row r="280" spans="14:36" ht="12.75">
      <c r="N280" s="46"/>
      <c r="O280" s="46"/>
      <c r="P280" s="46"/>
      <c r="AF280" s="36"/>
      <c r="AG280" s="36"/>
      <c r="AH280" s="36"/>
      <c r="AI280" s="36"/>
      <c r="AJ280" s="36"/>
    </row>
    <row r="281" spans="14:36" ht="12.75">
      <c r="N281" s="46"/>
      <c r="O281" s="46"/>
      <c r="P281" s="46"/>
      <c r="AF281" s="36"/>
      <c r="AG281" s="36"/>
      <c r="AH281" s="36"/>
      <c r="AI281" s="36"/>
      <c r="AJ281" s="36"/>
    </row>
    <row r="282" spans="14:36" ht="12.75">
      <c r="N282" s="46"/>
      <c r="O282" s="46"/>
      <c r="P282" s="46"/>
      <c r="AF282" s="36"/>
      <c r="AG282" s="36"/>
      <c r="AH282" s="36"/>
      <c r="AI282" s="36"/>
      <c r="AJ282" s="36"/>
    </row>
    <row r="283" spans="14:36" ht="12.75">
      <c r="N283" s="46"/>
      <c r="O283" s="46"/>
      <c r="P283" s="46"/>
      <c r="AF283" s="36"/>
      <c r="AG283" s="36"/>
      <c r="AH283" s="36"/>
      <c r="AI283" s="36"/>
      <c r="AJ283" s="36"/>
    </row>
    <row r="284" spans="14:36" ht="12.75">
      <c r="N284" s="46"/>
      <c r="O284" s="46"/>
      <c r="P284" s="46"/>
      <c r="AF284" s="36"/>
      <c r="AG284" s="36"/>
      <c r="AH284" s="36"/>
      <c r="AI284" s="36"/>
      <c r="AJ284" s="36"/>
    </row>
    <row r="285" spans="14:36" ht="12.75">
      <c r="N285" s="46"/>
      <c r="O285" s="46"/>
      <c r="P285" s="46"/>
      <c r="AF285" s="36"/>
      <c r="AG285" s="36"/>
      <c r="AH285" s="36"/>
      <c r="AI285" s="36"/>
      <c r="AJ285" s="36"/>
    </row>
    <row r="286" spans="14:36" ht="12.75">
      <c r="N286" s="46"/>
      <c r="O286" s="46"/>
      <c r="P286" s="46"/>
      <c r="AF286" s="36"/>
      <c r="AG286" s="36"/>
      <c r="AH286" s="36"/>
      <c r="AI286" s="36"/>
      <c r="AJ286" s="36"/>
    </row>
    <row r="287" spans="14:36" ht="12.75">
      <c r="N287" s="46"/>
      <c r="O287" s="46"/>
      <c r="P287" s="46"/>
      <c r="AF287" s="36"/>
      <c r="AG287" s="36"/>
      <c r="AH287" s="36"/>
      <c r="AI287" s="36"/>
      <c r="AJ287" s="36"/>
    </row>
    <row r="288" spans="14:36" ht="12.75">
      <c r="N288" s="46"/>
      <c r="O288" s="46"/>
      <c r="P288" s="46"/>
      <c r="AF288" s="36"/>
      <c r="AG288" s="36"/>
      <c r="AH288" s="36"/>
      <c r="AI288" s="36"/>
      <c r="AJ288" s="36"/>
    </row>
    <row r="289" spans="14:36" ht="12.75">
      <c r="N289" s="46"/>
      <c r="O289" s="46"/>
      <c r="P289" s="46"/>
      <c r="AF289" s="36"/>
      <c r="AG289" s="36"/>
      <c r="AH289" s="36"/>
      <c r="AI289" s="36"/>
      <c r="AJ289" s="36"/>
    </row>
    <row r="290" spans="14:36" ht="12.75">
      <c r="N290" s="46"/>
      <c r="O290" s="46"/>
      <c r="P290" s="46"/>
      <c r="AF290" s="36"/>
      <c r="AG290" s="36"/>
      <c r="AH290" s="36"/>
      <c r="AI290" s="36"/>
      <c r="AJ290" s="36"/>
    </row>
    <row r="291" spans="14:36" ht="12.75">
      <c r="N291" s="46"/>
      <c r="O291" s="46"/>
      <c r="P291" s="46"/>
      <c r="AF291" s="36"/>
      <c r="AG291" s="36"/>
      <c r="AH291" s="36"/>
      <c r="AI291" s="36"/>
      <c r="AJ291" s="36"/>
    </row>
    <row r="292" spans="14:36" ht="12.75">
      <c r="N292" s="46"/>
      <c r="O292" s="46"/>
      <c r="P292" s="46"/>
      <c r="AF292" s="36"/>
      <c r="AG292" s="36"/>
      <c r="AH292" s="36"/>
      <c r="AI292" s="36"/>
      <c r="AJ292" s="36"/>
    </row>
    <row r="293" spans="14:36" ht="12.75">
      <c r="N293" s="46"/>
      <c r="O293" s="46"/>
      <c r="P293" s="46"/>
      <c r="AF293" s="36"/>
      <c r="AG293" s="36"/>
      <c r="AH293" s="36"/>
      <c r="AI293" s="36"/>
      <c r="AJ293" s="36"/>
    </row>
    <row r="294" spans="14:36" ht="12.75">
      <c r="N294" s="46"/>
      <c r="O294" s="46"/>
      <c r="P294" s="46"/>
      <c r="AF294" s="36"/>
      <c r="AG294" s="36"/>
      <c r="AH294" s="36"/>
      <c r="AI294" s="36"/>
      <c r="AJ294" s="36"/>
    </row>
    <row r="295" spans="14:36" ht="12.75">
      <c r="N295" s="46"/>
      <c r="O295" s="46"/>
      <c r="P295" s="46"/>
      <c r="AF295" s="36"/>
      <c r="AG295" s="36"/>
      <c r="AH295" s="36"/>
      <c r="AI295" s="36"/>
      <c r="AJ295" s="36"/>
    </row>
    <row r="296" spans="14:36" ht="12.75">
      <c r="N296" s="46"/>
      <c r="O296" s="46"/>
      <c r="P296" s="46"/>
      <c r="AF296" s="36"/>
      <c r="AG296" s="36"/>
      <c r="AH296" s="36"/>
      <c r="AI296" s="36"/>
      <c r="AJ296" s="36"/>
    </row>
    <row r="297" spans="14:36" ht="12.75">
      <c r="N297" s="46"/>
      <c r="O297" s="46"/>
      <c r="P297" s="46"/>
      <c r="AF297" s="36"/>
      <c r="AG297" s="36"/>
      <c r="AH297" s="36"/>
      <c r="AI297" s="36"/>
      <c r="AJ297" s="36"/>
    </row>
    <row r="298" spans="14:36" ht="12.75">
      <c r="N298" s="46"/>
      <c r="O298" s="46"/>
      <c r="P298" s="46"/>
      <c r="AF298" s="36"/>
      <c r="AG298" s="36"/>
      <c r="AH298" s="36"/>
      <c r="AI298" s="36"/>
      <c r="AJ298" s="36"/>
    </row>
    <row r="299" spans="14:36" ht="12.75">
      <c r="N299" s="46"/>
      <c r="O299" s="46"/>
      <c r="P299" s="46"/>
      <c r="AF299" s="36"/>
      <c r="AG299" s="36"/>
      <c r="AH299" s="36"/>
      <c r="AI299" s="36"/>
      <c r="AJ299" s="36"/>
    </row>
    <row r="300" spans="14:36" ht="12.75">
      <c r="N300" s="46"/>
      <c r="O300" s="46"/>
      <c r="P300" s="46"/>
      <c r="AF300" s="36"/>
      <c r="AG300" s="36"/>
      <c r="AH300" s="36"/>
      <c r="AI300" s="36"/>
      <c r="AJ300" s="36"/>
    </row>
    <row r="301" spans="14:36" ht="12.75">
      <c r="N301" s="46"/>
      <c r="O301" s="46"/>
      <c r="P301" s="46"/>
      <c r="AF301" s="36"/>
      <c r="AG301" s="36"/>
      <c r="AH301" s="36"/>
      <c r="AI301" s="36"/>
      <c r="AJ301" s="36"/>
    </row>
    <row r="302" spans="14:36" ht="12.75">
      <c r="N302" s="46"/>
      <c r="O302" s="46"/>
      <c r="P302" s="46"/>
      <c r="AF302" s="36"/>
      <c r="AG302" s="36"/>
      <c r="AH302" s="36"/>
      <c r="AI302" s="36"/>
      <c r="AJ302" s="36"/>
    </row>
    <row r="303" spans="14:36" ht="12.75">
      <c r="N303" s="46"/>
      <c r="O303" s="46"/>
      <c r="P303" s="46"/>
      <c r="AF303" s="36"/>
      <c r="AG303" s="36"/>
      <c r="AH303" s="36"/>
      <c r="AI303" s="36"/>
      <c r="AJ303" s="36"/>
    </row>
    <row r="304" spans="14:36" ht="12.75">
      <c r="N304" s="46"/>
      <c r="O304" s="46"/>
      <c r="P304" s="46"/>
      <c r="AF304" s="36"/>
      <c r="AG304" s="36"/>
      <c r="AH304" s="36"/>
      <c r="AI304" s="36"/>
      <c r="AJ304" s="36"/>
    </row>
    <row r="305" spans="14:36" ht="12.75">
      <c r="N305" s="46"/>
      <c r="O305" s="46"/>
      <c r="P305" s="46"/>
      <c r="AF305" s="36"/>
      <c r="AG305" s="36"/>
      <c r="AH305" s="36"/>
      <c r="AI305" s="36"/>
      <c r="AJ305" s="36"/>
    </row>
    <row r="306" spans="14:36" ht="12.75">
      <c r="N306" s="46"/>
      <c r="O306" s="46"/>
      <c r="P306" s="46"/>
      <c r="AF306" s="36"/>
      <c r="AG306" s="36"/>
      <c r="AH306" s="36"/>
      <c r="AI306" s="36"/>
      <c r="AJ306" s="36"/>
    </row>
    <row r="307" spans="14:36" ht="12.75">
      <c r="N307" s="46"/>
      <c r="O307" s="46"/>
      <c r="P307" s="46"/>
      <c r="AF307" s="36"/>
      <c r="AG307" s="36"/>
      <c r="AH307" s="36"/>
      <c r="AI307" s="36"/>
      <c r="AJ307" s="36"/>
    </row>
    <row r="308" spans="14:36" ht="12.75">
      <c r="N308" s="46"/>
      <c r="O308" s="46"/>
      <c r="P308" s="46"/>
      <c r="AF308" s="36"/>
      <c r="AG308" s="36"/>
      <c r="AH308" s="36"/>
      <c r="AI308" s="36"/>
      <c r="AJ308" s="36"/>
    </row>
    <row r="309" spans="14:36" ht="12.75">
      <c r="N309" s="46"/>
      <c r="O309" s="46"/>
      <c r="P309" s="46"/>
      <c r="AF309" s="36"/>
      <c r="AG309" s="36"/>
      <c r="AH309" s="36"/>
      <c r="AI309" s="36"/>
      <c r="AJ309" s="36"/>
    </row>
    <row r="310" spans="14:36" ht="12.75">
      <c r="N310" s="46"/>
      <c r="O310" s="46"/>
      <c r="P310" s="46"/>
      <c r="AF310" s="36"/>
      <c r="AG310" s="36"/>
      <c r="AH310" s="36"/>
      <c r="AI310" s="36"/>
      <c r="AJ310" s="36"/>
    </row>
    <row r="311" spans="14:36" ht="12.75">
      <c r="N311" s="46"/>
      <c r="O311" s="46"/>
      <c r="P311" s="46"/>
      <c r="AF311" s="36"/>
      <c r="AG311" s="36"/>
      <c r="AH311" s="36"/>
      <c r="AI311" s="36"/>
      <c r="AJ311" s="36"/>
    </row>
    <row r="312" spans="14:36" ht="12.75">
      <c r="N312" s="46"/>
      <c r="O312" s="46"/>
      <c r="P312" s="46"/>
      <c r="AF312" s="36"/>
      <c r="AG312" s="36"/>
      <c r="AH312" s="36"/>
      <c r="AI312" s="36"/>
      <c r="AJ312" s="36"/>
    </row>
    <row r="313" spans="14:36" ht="12.75">
      <c r="N313" s="46"/>
      <c r="O313" s="46"/>
      <c r="P313" s="46"/>
      <c r="AF313" s="36"/>
      <c r="AG313" s="36"/>
      <c r="AH313" s="36"/>
      <c r="AI313" s="36"/>
      <c r="AJ313" s="36"/>
    </row>
    <row r="314" spans="14:36" ht="12.75">
      <c r="N314" s="46"/>
      <c r="O314" s="46"/>
      <c r="P314" s="46"/>
      <c r="AF314" s="36"/>
      <c r="AG314" s="36"/>
      <c r="AH314" s="36"/>
      <c r="AI314" s="36"/>
      <c r="AJ314" s="36"/>
    </row>
    <row r="315" spans="14:36" ht="12.75">
      <c r="N315" s="46"/>
      <c r="O315" s="46"/>
      <c r="P315" s="46"/>
      <c r="AF315" s="36"/>
      <c r="AG315" s="36"/>
      <c r="AH315" s="36"/>
      <c r="AI315" s="36"/>
      <c r="AJ315" s="36"/>
    </row>
    <row r="316" spans="14:36" ht="12.75">
      <c r="N316" s="46"/>
      <c r="O316" s="46"/>
      <c r="P316" s="46"/>
      <c r="AF316" s="36"/>
      <c r="AG316" s="36"/>
      <c r="AH316" s="36"/>
      <c r="AI316" s="36"/>
      <c r="AJ316" s="36"/>
    </row>
    <row r="317" spans="14:36" ht="12.75">
      <c r="N317" s="46"/>
      <c r="O317" s="46"/>
      <c r="P317" s="46"/>
      <c r="AF317" s="36"/>
      <c r="AG317" s="36"/>
      <c r="AH317" s="36"/>
      <c r="AI317" s="36"/>
      <c r="AJ317" s="36"/>
    </row>
    <row r="318" spans="14:36" ht="12.75">
      <c r="N318" s="46"/>
      <c r="O318" s="46"/>
      <c r="P318" s="46"/>
      <c r="AF318" s="36"/>
      <c r="AG318" s="36"/>
      <c r="AH318" s="36"/>
      <c r="AI318" s="36"/>
      <c r="AJ318" s="36"/>
    </row>
    <row r="319" spans="14:36" ht="12.75">
      <c r="N319" s="46"/>
      <c r="O319" s="46"/>
      <c r="P319" s="46"/>
      <c r="AF319" s="36"/>
      <c r="AG319" s="36"/>
      <c r="AH319" s="36"/>
      <c r="AI319" s="36"/>
      <c r="AJ319" s="36"/>
    </row>
    <row r="320" spans="14:36" ht="12.75">
      <c r="N320" s="46"/>
      <c r="O320" s="46"/>
      <c r="P320" s="46"/>
      <c r="AF320" s="36"/>
      <c r="AG320" s="36"/>
      <c r="AH320" s="36"/>
      <c r="AI320" s="36"/>
      <c r="AJ320" s="36"/>
    </row>
    <row r="321" spans="14:36" ht="12.75">
      <c r="N321" s="46"/>
      <c r="O321" s="46"/>
      <c r="P321" s="46"/>
      <c r="AF321" s="36"/>
      <c r="AG321" s="36"/>
      <c r="AH321" s="36"/>
      <c r="AI321" s="36"/>
      <c r="AJ321" s="36"/>
    </row>
    <row r="322" spans="14:36" ht="12.75">
      <c r="N322" s="46"/>
      <c r="O322" s="46"/>
      <c r="P322" s="46"/>
      <c r="AF322" s="36"/>
      <c r="AG322" s="36"/>
      <c r="AH322" s="36"/>
      <c r="AI322" s="36"/>
      <c r="AJ322" s="36"/>
    </row>
    <row r="323" spans="14:36" ht="12.75">
      <c r="N323" s="46"/>
      <c r="O323" s="46"/>
      <c r="P323" s="46"/>
      <c r="AF323" s="36"/>
      <c r="AG323" s="36"/>
      <c r="AH323" s="36"/>
      <c r="AI323" s="36"/>
      <c r="AJ323" s="36"/>
    </row>
    <row r="324" spans="14:36" ht="12.75">
      <c r="N324" s="46"/>
      <c r="O324" s="46"/>
      <c r="P324" s="46"/>
      <c r="AF324" s="36"/>
      <c r="AG324" s="36"/>
      <c r="AH324" s="36"/>
      <c r="AI324" s="36"/>
      <c r="AJ324" s="36"/>
    </row>
    <row r="325" spans="14:36" ht="12.75">
      <c r="N325" s="46"/>
      <c r="O325" s="46"/>
      <c r="P325" s="46"/>
      <c r="AF325" s="36"/>
      <c r="AG325" s="36"/>
      <c r="AH325" s="36"/>
      <c r="AI325" s="36"/>
      <c r="AJ325" s="36"/>
    </row>
    <row r="326" spans="14:36" ht="12.75">
      <c r="N326" s="46"/>
      <c r="O326" s="46"/>
      <c r="P326" s="46"/>
      <c r="AF326" s="36"/>
      <c r="AG326" s="36"/>
      <c r="AH326" s="36"/>
      <c r="AI326" s="36"/>
      <c r="AJ326" s="36"/>
    </row>
    <row r="327" spans="14:36" ht="12.75">
      <c r="N327" s="46"/>
      <c r="O327" s="46"/>
      <c r="P327" s="46"/>
      <c r="AF327" s="36"/>
      <c r="AG327" s="36"/>
      <c r="AH327" s="36"/>
      <c r="AI327" s="36"/>
      <c r="AJ327" s="36"/>
    </row>
    <row r="328" spans="14:36" ht="12.75">
      <c r="N328" s="46"/>
      <c r="O328" s="46"/>
      <c r="P328" s="46"/>
      <c r="AF328" s="36"/>
      <c r="AG328" s="36"/>
      <c r="AH328" s="36"/>
      <c r="AI328" s="36"/>
      <c r="AJ328" s="36"/>
    </row>
    <row r="329" spans="14:36" ht="12.75">
      <c r="N329" s="46"/>
      <c r="O329" s="46"/>
      <c r="P329" s="46"/>
      <c r="AF329" s="36"/>
      <c r="AG329" s="36"/>
      <c r="AH329" s="36"/>
      <c r="AI329" s="36"/>
      <c r="AJ329" s="36"/>
    </row>
    <row r="330" spans="14:36" ht="12.75">
      <c r="N330" s="46"/>
      <c r="O330" s="46"/>
      <c r="P330" s="46"/>
      <c r="AF330" s="36"/>
      <c r="AG330" s="36"/>
      <c r="AH330" s="36"/>
      <c r="AI330" s="36"/>
      <c r="AJ330" s="36"/>
    </row>
    <row r="331" spans="14:36" ht="12.75">
      <c r="N331" s="46"/>
      <c r="O331" s="46"/>
      <c r="P331" s="46"/>
      <c r="AF331" s="36"/>
      <c r="AG331" s="36"/>
      <c r="AH331" s="36"/>
      <c r="AI331" s="36"/>
      <c r="AJ331" s="36"/>
    </row>
    <row r="332" spans="14:36" ht="12.75">
      <c r="N332" s="46"/>
      <c r="O332" s="46"/>
      <c r="P332" s="46"/>
      <c r="AF332" s="36"/>
      <c r="AG332" s="36"/>
      <c r="AH332" s="36"/>
      <c r="AI332" s="36"/>
      <c r="AJ332" s="36"/>
    </row>
    <row r="333" spans="14:36" ht="12.75">
      <c r="N333" s="46"/>
      <c r="O333" s="46"/>
      <c r="P333" s="46"/>
      <c r="AF333" s="36"/>
      <c r="AG333" s="36"/>
      <c r="AH333" s="36"/>
      <c r="AI333" s="36"/>
      <c r="AJ333" s="36"/>
    </row>
    <row r="334" spans="14:36" ht="12.75">
      <c r="N334" s="46"/>
      <c r="O334" s="46"/>
      <c r="P334" s="46"/>
      <c r="AF334" s="36"/>
      <c r="AG334" s="36"/>
      <c r="AH334" s="36"/>
      <c r="AI334" s="36"/>
      <c r="AJ334" s="36"/>
    </row>
    <row r="335" spans="14:36" ht="12.75">
      <c r="N335" s="46"/>
      <c r="O335" s="46"/>
      <c r="P335" s="46"/>
      <c r="AF335" s="36"/>
      <c r="AG335" s="36"/>
      <c r="AH335" s="36"/>
      <c r="AI335" s="36"/>
      <c r="AJ335" s="36"/>
    </row>
    <row r="336" spans="14:36" ht="12.75">
      <c r="N336" s="46"/>
      <c r="O336" s="46"/>
      <c r="P336" s="46"/>
      <c r="AF336" s="36"/>
      <c r="AG336" s="36"/>
      <c r="AH336" s="36"/>
      <c r="AI336" s="36"/>
      <c r="AJ336" s="36"/>
    </row>
    <row r="337" spans="14:36" ht="12.75">
      <c r="N337" s="46"/>
      <c r="O337" s="46"/>
      <c r="P337" s="46"/>
      <c r="AF337" s="36"/>
      <c r="AG337" s="36"/>
      <c r="AH337" s="36"/>
      <c r="AI337" s="36"/>
      <c r="AJ337" s="36"/>
    </row>
    <row r="338" spans="14:36" ht="12.75">
      <c r="N338" s="46"/>
      <c r="O338" s="46"/>
      <c r="P338" s="46"/>
      <c r="AF338" s="36"/>
      <c r="AG338" s="36"/>
      <c r="AH338" s="36"/>
      <c r="AI338" s="36"/>
      <c r="AJ338" s="36"/>
    </row>
    <row r="339" spans="14:36" ht="12.75">
      <c r="N339" s="46"/>
      <c r="O339" s="46"/>
      <c r="P339" s="46"/>
      <c r="AF339" s="36"/>
      <c r="AG339" s="36"/>
      <c r="AH339" s="36"/>
      <c r="AI339" s="36"/>
      <c r="AJ339" s="36"/>
    </row>
    <row r="340" spans="14:36" ht="12.75">
      <c r="N340" s="46"/>
      <c r="O340" s="46"/>
      <c r="P340" s="46"/>
      <c r="AF340" s="36"/>
      <c r="AG340" s="36"/>
      <c r="AH340" s="36"/>
      <c r="AI340" s="36"/>
      <c r="AJ340" s="36"/>
    </row>
    <row r="341" spans="14:36" ht="12.75">
      <c r="N341" s="46"/>
      <c r="O341" s="46"/>
      <c r="P341" s="46"/>
      <c r="AF341" s="36"/>
      <c r="AG341" s="36"/>
      <c r="AH341" s="36"/>
      <c r="AI341" s="36"/>
      <c r="AJ341" s="36"/>
    </row>
    <row r="342" spans="14:36" ht="12.75">
      <c r="N342" s="46"/>
      <c r="O342" s="46"/>
      <c r="P342" s="46"/>
      <c r="AF342" s="36"/>
      <c r="AG342" s="36"/>
      <c r="AH342" s="36"/>
      <c r="AI342" s="36"/>
      <c r="AJ342" s="36"/>
    </row>
    <row r="343" spans="14:36" ht="12.75">
      <c r="N343" s="46"/>
      <c r="O343" s="46"/>
      <c r="P343" s="46"/>
      <c r="AF343" s="36"/>
      <c r="AG343" s="36"/>
      <c r="AH343" s="36"/>
      <c r="AI343" s="36"/>
      <c r="AJ343" s="36"/>
    </row>
    <row r="344" spans="14:36" ht="12.75">
      <c r="N344" s="46"/>
      <c r="O344" s="46"/>
      <c r="P344" s="46"/>
      <c r="AF344" s="36"/>
      <c r="AG344" s="36"/>
      <c r="AH344" s="36"/>
      <c r="AI344" s="36"/>
      <c r="AJ344" s="36"/>
    </row>
    <row r="345" spans="14:36" ht="12.75">
      <c r="N345" s="46"/>
      <c r="O345" s="46"/>
      <c r="P345" s="46"/>
      <c r="AF345" s="36"/>
      <c r="AG345" s="36"/>
      <c r="AH345" s="36"/>
      <c r="AI345" s="36"/>
      <c r="AJ345" s="36"/>
    </row>
    <row r="346" spans="14:36" ht="12.75">
      <c r="N346" s="46"/>
      <c r="O346" s="46"/>
      <c r="P346" s="46"/>
      <c r="AF346" s="36"/>
      <c r="AG346" s="36"/>
      <c r="AH346" s="36"/>
      <c r="AI346" s="36"/>
      <c r="AJ346" s="36"/>
    </row>
    <row r="347" spans="14:36" ht="12.75">
      <c r="N347" s="46"/>
      <c r="O347" s="46"/>
      <c r="P347" s="46"/>
      <c r="AF347" s="36"/>
      <c r="AG347" s="36"/>
      <c r="AH347" s="36"/>
      <c r="AI347" s="36"/>
      <c r="AJ347" s="36"/>
    </row>
    <row r="348" spans="14:36" ht="12.75">
      <c r="N348" s="46"/>
      <c r="O348" s="46"/>
      <c r="P348" s="46"/>
      <c r="AF348" s="36"/>
      <c r="AG348" s="36"/>
      <c r="AH348" s="36"/>
      <c r="AI348" s="36"/>
      <c r="AJ348" s="36"/>
    </row>
    <row r="349" spans="14:36" ht="12.75">
      <c r="N349" s="46"/>
      <c r="O349" s="46"/>
      <c r="P349" s="46"/>
      <c r="AF349" s="36"/>
      <c r="AG349" s="36"/>
      <c r="AH349" s="36"/>
      <c r="AI349" s="36"/>
      <c r="AJ349" s="36"/>
    </row>
    <row r="350" spans="14:36" ht="12.75">
      <c r="N350" s="46"/>
      <c r="O350" s="46"/>
      <c r="P350" s="46"/>
      <c r="AF350" s="36"/>
      <c r="AG350" s="36"/>
      <c r="AH350" s="36"/>
      <c r="AI350" s="36"/>
      <c r="AJ350" s="36"/>
    </row>
    <row r="351" spans="14:36" ht="12.75">
      <c r="N351" s="46"/>
      <c r="O351" s="46"/>
      <c r="P351" s="46"/>
      <c r="AF351" s="36"/>
      <c r="AG351" s="36"/>
      <c r="AH351" s="36"/>
      <c r="AI351" s="36"/>
      <c r="AJ351" s="36"/>
    </row>
    <row r="352" spans="14:36" ht="12.75">
      <c r="N352" s="46"/>
      <c r="O352" s="46"/>
      <c r="P352" s="46"/>
      <c r="AF352" s="36"/>
      <c r="AG352" s="36"/>
      <c r="AH352" s="36"/>
      <c r="AI352" s="36"/>
      <c r="AJ352" s="36"/>
    </row>
    <row r="353" spans="14:36" ht="12.75">
      <c r="N353" s="46"/>
      <c r="O353" s="46"/>
      <c r="P353" s="46"/>
      <c r="AF353" s="36"/>
      <c r="AG353" s="36"/>
      <c r="AH353" s="36"/>
      <c r="AI353" s="36"/>
      <c r="AJ353" s="36"/>
    </row>
    <row r="354" spans="14:36" ht="12.75">
      <c r="N354" s="46"/>
      <c r="O354" s="46"/>
      <c r="P354" s="46"/>
      <c r="AF354" s="36"/>
      <c r="AG354" s="36"/>
      <c r="AH354" s="36"/>
      <c r="AI354" s="36"/>
      <c r="AJ354" s="36"/>
    </row>
    <row r="355" spans="14:36" ht="12.75">
      <c r="N355" s="46"/>
      <c r="O355" s="46"/>
      <c r="P355" s="46"/>
      <c r="AF355" s="36"/>
      <c r="AG355" s="36"/>
      <c r="AH355" s="36"/>
      <c r="AI355" s="36"/>
      <c r="AJ355" s="36"/>
    </row>
    <row r="356" spans="14:36" ht="12.75">
      <c r="N356" s="46"/>
      <c r="O356" s="46"/>
      <c r="P356" s="46"/>
      <c r="AF356" s="36"/>
      <c r="AG356" s="36"/>
      <c r="AH356" s="36"/>
      <c r="AI356" s="36"/>
      <c r="AJ356" s="36"/>
    </row>
    <row r="357" spans="14:36" ht="12.75">
      <c r="N357" s="46"/>
      <c r="O357" s="46"/>
      <c r="P357" s="46"/>
      <c r="AF357" s="36"/>
      <c r="AG357" s="36"/>
      <c r="AH357" s="36"/>
      <c r="AI357" s="36"/>
      <c r="AJ357" s="36"/>
    </row>
    <row r="358" spans="14:36" ht="12.75">
      <c r="N358" s="46"/>
      <c r="O358" s="46"/>
      <c r="P358" s="46"/>
      <c r="AF358" s="36"/>
      <c r="AG358" s="36"/>
      <c r="AH358" s="36"/>
      <c r="AI358" s="36"/>
      <c r="AJ358" s="36"/>
    </row>
    <row r="359" spans="14:36" ht="12.75">
      <c r="N359" s="46"/>
      <c r="O359" s="46"/>
      <c r="P359" s="46"/>
      <c r="AF359" s="36"/>
      <c r="AG359" s="36"/>
      <c r="AH359" s="36"/>
      <c r="AI359" s="36"/>
      <c r="AJ359" s="36"/>
    </row>
    <row r="360" spans="14:36" ht="12.75">
      <c r="N360" s="46"/>
      <c r="O360" s="46"/>
      <c r="P360" s="46"/>
      <c r="AF360" s="36"/>
      <c r="AG360" s="36"/>
      <c r="AH360" s="36"/>
      <c r="AI360" s="36"/>
      <c r="AJ360" s="36"/>
    </row>
    <row r="361" spans="14:36" ht="12.75">
      <c r="N361" s="46"/>
      <c r="O361" s="46"/>
      <c r="P361" s="46"/>
      <c r="AF361" s="36"/>
      <c r="AG361" s="36"/>
      <c r="AH361" s="36"/>
      <c r="AI361" s="36"/>
      <c r="AJ361" s="36"/>
    </row>
    <row r="362" spans="14:36" ht="12.75">
      <c r="N362" s="46"/>
      <c r="O362" s="46"/>
      <c r="P362" s="46"/>
      <c r="AF362" s="36"/>
      <c r="AG362" s="36"/>
      <c r="AH362" s="36"/>
      <c r="AI362" s="36"/>
      <c r="AJ362" s="36"/>
    </row>
    <row r="363" spans="14:36" ht="12.75">
      <c r="N363" s="46"/>
      <c r="O363" s="46"/>
      <c r="P363" s="46"/>
      <c r="AF363" s="36"/>
      <c r="AG363" s="36"/>
      <c r="AH363" s="36"/>
      <c r="AI363" s="36"/>
      <c r="AJ363" s="36"/>
    </row>
    <row r="364" spans="14:36" ht="12.75">
      <c r="N364" s="46"/>
      <c r="O364" s="46"/>
      <c r="P364" s="46"/>
      <c r="AF364" s="36"/>
      <c r="AG364" s="36"/>
      <c r="AH364" s="36"/>
      <c r="AI364" s="36"/>
      <c r="AJ364" s="36"/>
    </row>
    <row r="365" spans="14:36" ht="12.75">
      <c r="N365" s="46"/>
      <c r="O365" s="46"/>
      <c r="P365" s="46"/>
      <c r="AF365" s="36"/>
      <c r="AG365" s="36"/>
      <c r="AH365" s="36"/>
      <c r="AI365" s="36"/>
      <c r="AJ365" s="36"/>
    </row>
    <row r="366" spans="14:36" ht="12.75">
      <c r="N366" s="46"/>
      <c r="O366" s="46"/>
      <c r="P366" s="46"/>
      <c r="AF366" s="36"/>
      <c r="AG366" s="36"/>
      <c r="AH366" s="36"/>
      <c r="AI366" s="36"/>
      <c r="AJ366" s="36"/>
    </row>
    <row r="367" spans="14:36" ht="12.75">
      <c r="N367" s="46"/>
      <c r="O367" s="46"/>
      <c r="P367" s="46"/>
      <c r="AF367" s="36"/>
      <c r="AG367" s="36"/>
      <c r="AH367" s="36"/>
      <c r="AI367" s="36"/>
      <c r="AJ367" s="36"/>
    </row>
    <row r="368" spans="14:36" ht="12.75">
      <c r="N368" s="46"/>
      <c r="O368" s="46"/>
      <c r="P368" s="46"/>
      <c r="AF368" s="36"/>
      <c r="AG368" s="36"/>
      <c r="AH368" s="36"/>
      <c r="AI368" s="36"/>
      <c r="AJ368" s="36"/>
    </row>
    <row r="369" spans="14:36" ht="12.75">
      <c r="N369" s="46"/>
      <c r="O369" s="46"/>
      <c r="P369" s="46"/>
      <c r="AF369" s="36"/>
      <c r="AG369" s="36"/>
      <c r="AH369" s="36"/>
      <c r="AI369" s="36"/>
      <c r="AJ369" s="36"/>
    </row>
    <row r="370" spans="14:36" ht="12.75">
      <c r="N370" s="46"/>
      <c r="O370" s="46"/>
      <c r="P370" s="46"/>
      <c r="AF370" s="36"/>
      <c r="AG370" s="36"/>
      <c r="AH370" s="36"/>
      <c r="AI370" s="36"/>
      <c r="AJ370" s="36"/>
    </row>
    <row r="371" spans="14:36" ht="12.75">
      <c r="N371" s="46"/>
      <c r="O371" s="46"/>
      <c r="P371" s="46"/>
      <c r="AF371" s="36"/>
      <c r="AG371" s="36"/>
      <c r="AH371" s="36"/>
      <c r="AI371" s="36"/>
      <c r="AJ371" s="36"/>
    </row>
    <row r="372" spans="14:36" ht="12.75">
      <c r="N372" s="46"/>
      <c r="O372" s="46"/>
      <c r="P372" s="46"/>
      <c r="AF372" s="36"/>
      <c r="AG372" s="36"/>
      <c r="AH372" s="36"/>
      <c r="AI372" s="36"/>
      <c r="AJ372" s="36"/>
    </row>
    <row r="373" spans="14:36" ht="12.75">
      <c r="N373" s="46"/>
      <c r="O373" s="46"/>
      <c r="P373" s="46"/>
      <c r="AF373" s="36"/>
      <c r="AG373" s="36"/>
      <c r="AH373" s="36"/>
      <c r="AI373" s="36"/>
      <c r="AJ373" s="36"/>
    </row>
    <row r="374" spans="14:36" ht="12.75">
      <c r="N374" s="46"/>
      <c r="O374" s="46"/>
      <c r="P374" s="46"/>
      <c r="AF374" s="36"/>
      <c r="AG374" s="36"/>
      <c r="AH374" s="36"/>
      <c r="AI374" s="36"/>
      <c r="AJ374" s="36"/>
    </row>
    <row r="375" spans="14:36" ht="12.75">
      <c r="N375" s="46"/>
      <c r="O375" s="46"/>
      <c r="P375" s="46"/>
      <c r="AF375" s="36"/>
      <c r="AG375" s="36"/>
      <c r="AH375" s="36"/>
      <c r="AI375" s="36"/>
      <c r="AJ375" s="36"/>
    </row>
    <row r="376" spans="14:36" ht="12.75">
      <c r="N376" s="46"/>
      <c r="O376" s="46"/>
      <c r="P376" s="46"/>
      <c r="AF376" s="36"/>
      <c r="AG376" s="36"/>
      <c r="AH376" s="36"/>
      <c r="AI376" s="36"/>
      <c r="AJ376" s="36"/>
    </row>
    <row r="377" spans="14:36" ht="12.75">
      <c r="N377" s="46"/>
      <c r="O377" s="46"/>
      <c r="P377" s="46"/>
      <c r="AF377" s="36"/>
      <c r="AG377" s="36"/>
      <c r="AH377" s="36"/>
      <c r="AI377" s="36"/>
      <c r="AJ377" s="36"/>
    </row>
    <row r="378" spans="14:36" ht="12.75">
      <c r="N378" s="46"/>
      <c r="O378" s="46"/>
      <c r="P378" s="46"/>
      <c r="AF378" s="36"/>
      <c r="AG378" s="36"/>
      <c r="AH378" s="36"/>
      <c r="AI378" s="36"/>
      <c r="AJ378" s="36"/>
    </row>
    <row r="379" spans="14:36" ht="12.75">
      <c r="N379" s="46"/>
      <c r="O379" s="46"/>
      <c r="P379" s="46"/>
      <c r="AF379" s="36"/>
      <c r="AG379" s="36"/>
      <c r="AH379" s="36"/>
      <c r="AI379" s="36"/>
      <c r="AJ379" s="36"/>
    </row>
    <row r="380" spans="14:36" ht="12.75">
      <c r="N380" s="46"/>
      <c r="O380" s="46"/>
      <c r="P380" s="46"/>
      <c r="AF380" s="36"/>
      <c r="AG380" s="36"/>
      <c r="AH380" s="36"/>
      <c r="AI380" s="36"/>
      <c r="AJ380" s="36"/>
    </row>
    <row r="381" spans="14:36" ht="12.75">
      <c r="N381" s="46"/>
      <c r="O381" s="46"/>
      <c r="P381" s="46"/>
      <c r="AF381" s="36"/>
      <c r="AG381" s="36"/>
      <c r="AH381" s="36"/>
      <c r="AI381" s="36"/>
      <c r="AJ381" s="36"/>
    </row>
    <row r="382" spans="14:36" ht="12.75">
      <c r="N382" s="46"/>
      <c r="O382" s="46"/>
      <c r="P382" s="46"/>
      <c r="AF382" s="36"/>
      <c r="AG382" s="36"/>
      <c r="AH382" s="36"/>
      <c r="AI382" s="36"/>
      <c r="AJ382" s="36"/>
    </row>
    <row r="383" spans="14:36" ht="12.75">
      <c r="N383" s="46"/>
      <c r="O383" s="46"/>
      <c r="P383" s="46"/>
      <c r="AF383" s="36"/>
      <c r="AG383" s="36"/>
      <c r="AH383" s="36"/>
      <c r="AI383" s="36"/>
      <c r="AJ383" s="36"/>
    </row>
    <row r="384" spans="14:36" ht="12.75">
      <c r="N384" s="46"/>
      <c r="O384" s="46"/>
      <c r="P384" s="46"/>
      <c r="AF384" s="36"/>
      <c r="AG384" s="36"/>
      <c r="AH384" s="36"/>
      <c r="AI384" s="36"/>
      <c r="AJ384" s="36"/>
    </row>
    <row r="385" spans="14:36" ht="12.75">
      <c r="N385" s="46"/>
      <c r="O385" s="46"/>
      <c r="P385" s="46"/>
      <c r="AF385" s="36"/>
      <c r="AG385" s="36"/>
      <c r="AH385" s="36"/>
      <c r="AI385" s="36"/>
      <c r="AJ385" s="36"/>
    </row>
    <row r="386" spans="14:36" ht="12.75">
      <c r="N386" s="46"/>
      <c r="O386" s="46"/>
      <c r="P386" s="46"/>
      <c r="AF386" s="36"/>
      <c r="AG386" s="36"/>
      <c r="AH386" s="36"/>
      <c r="AI386" s="36"/>
      <c r="AJ386" s="36"/>
    </row>
    <row r="387" spans="14:36" ht="12.75">
      <c r="N387" s="46"/>
      <c r="O387" s="46"/>
      <c r="P387" s="46"/>
      <c r="AF387" s="36"/>
      <c r="AG387" s="36"/>
      <c r="AH387" s="36"/>
      <c r="AI387" s="36"/>
      <c r="AJ387" s="36"/>
    </row>
    <row r="388" spans="14:36" ht="12.75">
      <c r="N388" s="46"/>
      <c r="O388" s="46"/>
      <c r="P388" s="46"/>
      <c r="AF388" s="36"/>
      <c r="AG388" s="36"/>
      <c r="AH388" s="36"/>
      <c r="AI388" s="36"/>
      <c r="AJ388" s="36"/>
    </row>
    <row r="389" spans="14:36" ht="12.75">
      <c r="N389" s="46"/>
      <c r="O389" s="46"/>
      <c r="P389" s="46"/>
      <c r="AF389" s="36"/>
      <c r="AG389" s="36"/>
      <c r="AH389" s="36"/>
      <c r="AI389" s="36"/>
      <c r="AJ389" s="36"/>
    </row>
    <row r="390" spans="14:36" ht="12.75">
      <c r="N390" s="46"/>
      <c r="O390" s="46"/>
      <c r="P390" s="46"/>
      <c r="AF390" s="36"/>
      <c r="AG390" s="36"/>
      <c r="AH390" s="36"/>
      <c r="AI390" s="36"/>
      <c r="AJ390" s="36"/>
    </row>
    <row r="391" spans="14:36" ht="12.75">
      <c r="N391" s="46"/>
      <c r="O391" s="46"/>
      <c r="P391" s="46"/>
      <c r="AF391" s="36"/>
      <c r="AG391" s="36"/>
      <c r="AH391" s="36"/>
      <c r="AI391" s="36"/>
      <c r="AJ391" s="36"/>
    </row>
    <row r="392" spans="14:36" ht="12.75">
      <c r="N392" s="46"/>
      <c r="O392" s="46"/>
      <c r="P392" s="46"/>
      <c r="AF392" s="36"/>
      <c r="AG392" s="36"/>
      <c r="AH392" s="36"/>
      <c r="AI392" s="36"/>
      <c r="AJ392" s="36"/>
    </row>
    <row r="393" spans="14:36" ht="12.75">
      <c r="N393" s="46"/>
      <c r="O393" s="46"/>
      <c r="P393" s="46"/>
      <c r="AF393" s="36"/>
      <c r="AG393" s="36"/>
      <c r="AH393" s="36"/>
      <c r="AI393" s="36"/>
      <c r="AJ393" s="36"/>
    </row>
    <row r="394" spans="14:36" ht="12.75">
      <c r="N394" s="46"/>
      <c r="O394" s="46"/>
      <c r="P394" s="46"/>
      <c r="AF394" s="36"/>
      <c r="AG394" s="36"/>
      <c r="AH394" s="36"/>
      <c r="AI394" s="36"/>
      <c r="AJ394" s="36"/>
    </row>
    <row r="395" spans="14:36" ht="12.75">
      <c r="N395" s="46"/>
      <c r="O395" s="46"/>
      <c r="P395" s="46"/>
      <c r="AF395" s="36"/>
      <c r="AG395" s="36"/>
      <c r="AH395" s="36"/>
      <c r="AI395" s="36"/>
      <c r="AJ395" s="36"/>
    </row>
    <row r="396" spans="14:36" ht="12.75">
      <c r="N396" s="46"/>
      <c r="O396" s="46"/>
      <c r="P396" s="46"/>
      <c r="AF396" s="36"/>
      <c r="AG396" s="36"/>
      <c r="AH396" s="36"/>
      <c r="AI396" s="36"/>
      <c r="AJ396" s="36"/>
    </row>
    <row r="397" spans="14:36" ht="12.75">
      <c r="N397" s="46"/>
      <c r="O397" s="46"/>
      <c r="P397" s="46"/>
      <c r="AF397" s="36"/>
      <c r="AG397" s="36"/>
      <c r="AH397" s="36"/>
      <c r="AI397" s="36"/>
      <c r="AJ397" s="36"/>
    </row>
    <row r="398" spans="14:36" ht="12.75">
      <c r="N398" s="46"/>
      <c r="O398" s="46"/>
      <c r="P398" s="46"/>
      <c r="AF398" s="36"/>
      <c r="AG398" s="36"/>
      <c r="AH398" s="36"/>
      <c r="AI398" s="36"/>
      <c r="AJ398" s="36"/>
    </row>
    <row r="399" spans="14:36" ht="12.75">
      <c r="N399" s="46"/>
      <c r="O399" s="46"/>
      <c r="P399" s="46"/>
      <c r="AF399" s="36"/>
      <c r="AG399" s="36"/>
      <c r="AH399" s="36"/>
      <c r="AI399" s="36"/>
      <c r="AJ399" s="36"/>
    </row>
    <row r="400" spans="14:36" ht="12.75">
      <c r="N400" s="46"/>
      <c r="O400" s="46"/>
      <c r="P400" s="46"/>
      <c r="AF400" s="36"/>
      <c r="AG400" s="36"/>
      <c r="AH400" s="36"/>
      <c r="AI400" s="36"/>
      <c r="AJ400" s="36"/>
    </row>
    <row r="401" spans="14:36" ht="12.75">
      <c r="N401" s="46"/>
      <c r="O401" s="46"/>
      <c r="P401" s="46"/>
      <c r="AF401" s="36"/>
      <c r="AG401" s="36"/>
      <c r="AH401" s="36"/>
      <c r="AI401" s="36"/>
      <c r="AJ401" s="36"/>
    </row>
    <row r="402" spans="14:36" ht="12.75">
      <c r="N402" s="46"/>
      <c r="O402" s="46"/>
      <c r="P402" s="46"/>
      <c r="AF402" s="36"/>
      <c r="AG402" s="36"/>
      <c r="AH402" s="36"/>
      <c r="AI402" s="36"/>
      <c r="AJ402" s="36"/>
    </row>
    <row r="403" spans="14:36" ht="12.75">
      <c r="N403" s="46"/>
      <c r="O403" s="46"/>
      <c r="P403" s="46"/>
      <c r="AF403" s="36"/>
      <c r="AG403" s="36"/>
      <c r="AH403" s="36"/>
      <c r="AI403" s="36"/>
      <c r="AJ403" s="36"/>
    </row>
    <row r="404" spans="14:36" ht="12.75">
      <c r="N404" s="46"/>
      <c r="O404" s="46"/>
      <c r="P404" s="46"/>
      <c r="AF404" s="36"/>
      <c r="AG404" s="36"/>
      <c r="AH404" s="36"/>
      <c r="AI404" s="36"/>
      <c r="AJ404" s="36"/>
    </row>
    <row r="405" spans="14:36" ht="12.75">
      <c r="N405" s="46"/>
      <c r="O405" s="46"/>
      <c r="P405" s="46"/>
      <c r="AF405" s="36"/>
      <c r="AG405" s="36"/>
      <c r="AH405" s="36"/>
      <c r="AI405" s="36"/>
      <c r="AJ405" s="36"/>
    </row>
    <row r="406" spans="14:36" ht="12.75">
      <c r="N406" s="46"/>
      <c r="O406" s="46"/>
      <c r="P406" s="46"/>
      <c r="AF406" s="36"/>
      <c r="AG406" s="36"/>
      <c r="AH406" s="36"/>
      <c r="AI406" s="36"/>
      <c r="AJ406" s="36"/>
    </row>
    <row r="407" spans="14:36" ht="12.75">
      <c r="N407" s="46"/>
      <c r="O407" s="46"/>
      <c r="P407" s="46"/>
      <c r="AF407" s="36"/>
      <c r="AG407" s="36"/>
      <c r="AH407" s="36"/>
      <c r="AI407" s="36"/>
      <c r="AJ407" s="36"/>
    </row>
    <row r="408" spans="14:36" ht="12.75">
      <c r="N408" s="46"/>
      <c r="O408" s="46"/>
      <c r="P408" s="46"/>
      <c r="AF408" s="36"/>
      <c r="AG408" s="36"/>
      <c r="AH408" s="36"/>
      <c r="AI408" s="36"/>
      <c r="AJ408" s="36"/>
    </row>
    <row r="409" spans="14:36" ht="12.75">
      <c r="N409" s="46"/>
      <c r="O409" s="46"/>
      <c r="P409" s="46"/>
      <c r="AF409" s="36"/>
      <c r="AG409" s="36"/>
      <c r="AH409" s="36"/>
      <c r="AI409" s="36"/>
      <c r="AJ409" s="36"/>
    </row>
    <row r="410" spans="14:36" ht="12.75">
      <c r="N410" s="46"/>
      <c r="O410" s="46"/>
      <c r="P410" s="46"/>
      <c r="AF410" s="36"/>
      <c r="AG410" s="36"/>
      <c r="AH410" s="36"/>
      <c r="AI410" s="36"/>
      <c r="AJ410" s="36"/>
    </row>
    <row r="411" spans="14:36" ht="12.75">
      <c r="N411" s="46"/>
      <c r="O411" s="46"/>
      <c r="P411" s="46"/>
      <c r="AF411" s="36"/>
      <c r="AG411" s="36"/>
      <c r="AH411" s="36"/>
      <c r="AI411" s="36"/>
      <c r="AJ411" s="36"/>
    </row>
    <row r="412" spans="14:36" ht="12.75">
      <c r="N412" s="46"/>
      <c r="O412" s="46"/>
      <c r="P412" s="46"/>
      <c r="AF412" s="36"/>
      <c r="AG412" s="36"/>
      <c r="AH412" s="36"/>
      <c r="AI412" s="36"/>
      <c r="AJ412" s="36"/>
    </row>
    <row r="413" spans="14:36" ht="12.75">
      <c r="N413" s="46"/>
      <c r="O413" s="46"/>
      <c r="P413" s="46"/>
      <c r="AF413" s="36"/>
      <c r="AG413" s="36"/>
      <c r="AH413" s="36"/>
      <c r="AI413" s="36"/>
      <c r="AJ413" s="36"/>
    </row>
    <row r="414" spans="14:36" ht="12.75">
      <c r="N414" s="46"/>
      <c r="O414" s="46"/>
      <c r="P414" s="46"/>
      <c r="AF414" s="36"/>
      <c r="AG414" s="36"/>
      <c r="AH414" s="36"/>
      <c r="AI414" s="36"/>
      <c r="AJ414" s="36"/>
    </row>
    <row r="415" spans="14:36" ht="12.75">
      <c r="N415" s="46"/>
      <c r="O415" s="46"/>
      <c r="P415" s="46"/>
      <c r="AF415" s="36"/>
      <c r="AG415" s="36"/>
      <c r="AH415" s="36"/>
      <c r="AI415" s="36"/>
      <c r="AJ415" s="36"/>
    </row>
    <row r="416" spans="14:36" ht="12.75">
      <c r="N416" s="46"/>
      <c r="O416" s="46"/>
      <c r="P416" s="46"/>
      <c r="AF416" s="36"/>
      <c r="AG416" s="36"/>
      <c r="AH416" s="36"/>
      <c r="AI416" s="36"/>
      <c r="AJ416" s="36"/>
    </row>
    <row r="417" spans="14:36" ht="12.75">
      <c r="N417" s="46"/>
      <c r="O417" s="46"/>
      <c r="P417" s="46"/>
      <c r="AF417" s="36"/>
      <c r="AG417" s="36"/>
      <c r="AH417" s="36"/>
      <c r="AI417" s="36"/>
      <c r="AJ417" s="36"/>
    </row>
    <row r="418" spans="14:36" ht="12.75">
      <c r="N418" s="46"/>
      <c r="O418" s="46"/>
      <c r="P418" s="46"/>
      <c r="AF418" s="36"/>
      <c r="AG418" s="36"/>
      <c r="AH418" s="36"/>
      <c r="AI418" s="36"/>
      <c r="AJ418" s="36"/>
    </row>
    <row r="419" spans="14:36" ht="12.75">
      <c r="N419" s="46"/>
      <c r="O419" s="46"/>
      <c r="P419" s="46"/>
      <c r="AF419" s="36"/>
      <c r="AG419" s="36"/>
      <c r="AH419" s="36"/>
      <c r="AI419" s="36"/>
      <c r="AJ419" s="36"/>
    </row>
    <row r="420" spans="14:36" ht="12.75">
      <c r="N420" s="46"/>
      <c r="O420" s="46"/>
      <c r="P420" s="46"/>
      <c r="AF420" s="36"/>
      <c r="AG420" s="36"/>
      <c r="AH420" s="36"/>
      <c r="AI420" s="36"/>
      <c r="AJ420" s="36"/>
    </row>
    <row r="421" spans="14:36" ht="12.75">
      <c r="N421" s="46"/>
      <c r="O421" s="46"/>
      <c r="P421" s="46"/>
      <c r="AF421" s="36"/>
      <c r="AG421" s="36"/>
      <c r="AH421" s="36"/>
      <c r="AI421" s="36"/>
      <c r="AJ421" s="36"/>
    </row>
    <row r="422" spans="14:36" ht="12.75">
      <c r="N422" s="46"/>
      <c r="O422" s="46"/>
      <c r="P422" s="46"/>
      <c r="AF422" s="36"/>
      <c r="AG422" s="36"/>
      <c r="AH422" s="36"/>
      <c r="AI422" s="36"/>
      <c r="AJ422" s="36"/>
    </row>
    <row r="423" spans="14:36" ht="12.75">
      <c r="N423" s="46"/>
      <c r="O423" s="46"/>
      <c r="P423" s="46"/>
      <c r="AF423" s="36"/>
      <c r="AG423" s="36"/>
      <c r="AH423" s="36"/>
      <c r="AI423" s="36"/>
      <c r="AJ423" s="36"/>
    </row>
    <row r="424" spans="14:36" ht="12.75">
      <c r="N424" s="46"/>
      <c r="O424" s="46"/>
      <c r="P424" s="46"/>
      <c r="AF424" s="36"/>
      <c r="AG424" s="36"/>
      <c r="AH424" s="36"/>
      <c r="AI424" s="36"/>
      <c r="AJ424" s="36"/>
    </row>
    <row r="425" spans="14:36" ht="12.75">
      <c r="N425" s="46"/>
      <c r="O425" s="46"/>
      <c r="P425" s="46"/>
      <c r="AF425" s="36"/>
      <c r="AG425" s="36"/>
      <c r="AH425" s="36"/>
      <c r="AI425" s="36"/>
      <c r="AJ425" s="36"/>
    </row>
    <row r="426" spans="14:36" ht="12.75">
      <c r="N426" s="46"/>
      <c r="O426" s="46"/>
      <c r="P426" s="46"/>
      <c r="AF426" s="36"/>
      <c r="AG426" s="36"/>
      <c r="AH426" s="36"/>
      <c r="AI426" s="36"/>
      <c r="AJ426" s="36"/>
    </row>
    <row r="427" spans="14:36" ht="12.75">
      <c r="N427" s="46"/>
      <c r="O427" s="46"/>
      <c r="P427" s="46"/>
      <c r="AF427" s="36"/>
      <c r="AG427" s="36"/>
      <c r="AH427" s="36"/>
      <c r="AI427" s="36"/>
      <c r="AJ427" s="36"/>
    </row>
    <row r="428" spans="14:36" ht="12.75">
      <c r="N428" s="46"/>
      <c r="O428" s="46"/>
      <c r="P428" s="46"/>
      <c r="AF428" s="36"/>
      <c r="AG428" s="36"/>
      <c r="AH428" s="36"/>
      <c r="AI428" s="36"/>
      <c r="AJ428" s="36"/>
    </row>
    <row r="429" spans="14:36" ht="12.75">
      <c r="N429" s="46"/>
      <c r="O429" s="46"/>
      <c r="P429" s="46"/>
      <c r="AF429" s="36"/>
      <c r="AG429" s="36"/>
      <c r="AH429" s="36"/>
      <c r="AI429" s="36"/>
      <c r="AJ429" s="36"/>
    </row>
    <row r="430" spans="14:36" ht="12.75">
      <c r="N430" s="46"/>
      <c r="O430" s="46"/>
      <c r="P430" s="46"/>
      <c r="AF430" s="36"/>
      <c r="AG430" s="36"/>
      <c r="AH430" s="36"/>
      <c r="AI430" s="36"/>
      <c r="AJ430" s="36"/>
    </row>
    <row r="431" spans="14:36" ht="12.75">
      <c r="N431" s="46"/>
      <c r="O431" s="46"/>
      <c r="P431" s="46"/>
      <c r="AF431" s="36"/>
      <c r="AG431" s="36"/>
      <c r="AH431" s="36"/>
      <c r="AI431" s="36"/>
      <c r="AJ431" s="36"/>
    </row>
    <row r="432" spans="14:36" ht="12.75">
      <c r="N432" s="46"/>
      <c r="O432" s="46"/>
      <c r="P432" s="46"/>
      <c r="AF432" s="36"/>
      <c r="AG432" s="36"/>
      <c r="AH432" s="36"/>
      <c r="AI432" s="36"/>
      <c r="AJ432" s="36"/>
    </row>
    <row r="433" spans="14:36" ht="12.75">
      <c r="N433" s="46"/>
      <c r="O433" s="46"/>
      <c r="P433" s="46"/>
      <c r="AF433" s="36"/>
      <c r="AG433" s="36"/>
      <c r="AH433" s="36"/>
      <c r="AI433" s="36"/>
      <c r="AJ433" s="36"/>
    </row>
    <row r="434" spans="14:36" ht="12.75">
      <c r="N434" s="46"/>
      <c r="O434" s="46"/>
      <c r="P434" s="46"/>
      <c r="AF434" s="36"/>
      <c r="AG434" s="36"/>
      <c r="AH434" s="36"/>
      <c r="AI434" s="36"/>
      <c r="AJ434" s="36"/>
    </row>
    <row r="435" spans="14:36" ht="12.75">
      <c r="N435" s="46"/>
      <c r="O435" s="46"/>
      <c r="P435" s="46"/>
      <c r="AF435" s="36"/>
      <c r="AG435" s="36"/>
      <c r="AH435" s="36"/>
      <c r="AI435" s="36"/>
      <c r="AJ435" s="36"/>
    </row>
    <row r="436" spans="14:36" ht="12.75">
      <c r="N436" s="46"/>
      <c r="O436" s="46"/>
      <c r="P436" s="46"/>
      <c r="AF436" s="36"/>
      <c r="AG436" s="36"/>
      <c r="AH436" s="36"/>
      <c r="AI436" s="36"/>
      <c r="AJ436" s="36"/>
    </row>
    <row r="437" spans="14:36" ht="12.75">
      <c r="N437" s="46"/>
      <c r="O437" s="46"/>
      <c r="P437" s="46"/>
      <c r="AF437" s="36"/>
      <c r="AG437" s="36"/>
      <c r="AH437" s="36"/>
      <c r="AI437" s="36"/>
      <c r="AJ437" s="36"/>
    </row>
    <row r="438" spans="14:36" ht="12.75">
      <c r="N438" s="46"/>
      <c r="O438" s="46"/>
      <c r="P438" s="46"/>
      <c r="AF438" s="36"/>
      <c r="AG438" s="36"/>
      <c r="AH438" s="36"/>
      <c r="AI438" s="36"/>
      <c r="AJ438" s="36"/>
    </row>
    <row r="439" spans="14:36" ht="12.75">
      <c r="N439" s="46"/>
      <c r="O439" s="46"/>
      <c r="P439" s="46"/>
      <c r="AF439" s="36"/>
      <c r="AG439" s="36"/>
      <c r="AH439" s="36"/>
      <c r="AI439" s="36"/>
      <c r="AJ439" s="36"/>
    </row>
    <row r="440" spans="14:36" ht="12.75">
      <c r="N440" s="46"/>
      <c r="O440" s="46"/>
      <c r="P440" s="46"/>
      <c r="AF440" s="36"/>
      <c r="AG440" s="36"/>
      <c r="AH440" s="36"/>
      <c r="AI440" s="36"/>
      <c r="AJ440" s="36"/>
    </row>
    <row r="441" spans="14:36" ht="12.75">
      <c r="N441" s="46"/>
      <c r="O441" s="46"/>
      <c r="P441" s="46"/>
      <c r="AF441" s="36"/>
      <c r="AG441" s="36"/>
      <c r="AH441" s="36"/>
      <c r="AI441" s="36"/>
      <c r="AJ441" s="36"/>
    </row>
    <row r="442" spans="14:36" ht="12.75">
      <c r="N442" s="46"/>
      <c r="O442" s="46"/>
      <c r="P442" s="46"/>
      <c r="AF442" s="36"/>
      <c r="AG442" s="36"/>
      <c r="AH442" s="36"/>
      <c r="AI442" s="36"/>
      <c r="AJ442" s="36"/>
    </row>
    <row r="443" spans="14:36" ht="12.75">
      <c r="N443" s="46"/>
      <c r="O443" s="46"/>
      <c r="P443" s="46"/>
      <c r="AF443" s="36"/>
      <c r="AG443" s="36"/>
      <c r="AH443" s="36"/>
      <c r="AI443" s="36"/>
      <c r="AJ443" s="36"/>
    </row>
    <row r="444" spans="14:36" ht="12.75">
      <c r="N444" s="46"/>
      <c r="O444" s="46"/>
      <c r="P444" s="46"/>
      <c r="AF444" s="36"/>
      <c r="AG444" s="36"/>
      <c r="AH444" s="36"/>
      <c r="AI444" s="36"/>
      <c r="AJ444" s="36"/>
    </row>
    <row r="445" spans="14:36" ht="12.75">
      <c r="N445" s="46"/>
      <c r="O445" s="46"/>
      <c r="P445" s="46"/>
      <c r="AF445" s="36"/>
      <c r="AG445" s="36"/>
      <c r="AH445" s="36"/>
      <c r="AI445" s="36"/>
      <c r="AJ445" s="36"/>
    </row>
    <row r="446" spans="14:36" ht="12.75">
      <c r="N446" s="46"/>
      <c r="O446" s="46"/>
      <c r="P446" s="46"/>
      <c r="AF446" s="36"/>
      <c r="AG446" s="36"/>
      <c r="AH446" s="36"/>
      <c r="AI446" s="36"/>
      <c r="AJ446" s="36"/>
    </row>
    <row r="447" spans="14:36" ht="12.75">
      <c r="N447" s="46"/>
      <c r="O447" s="46"/>
      <c r="P447" s="46"/>
      <c r="AF447" s="36"/>
      <c r="AG447" s="36"/>
      <c r="AH447" s="36"/>
      <c r="AI447" s="36"/>
      <c r="AJ447" s="36"/>
    </row>
    <row r="448" spans="14:36" ht="12.75">
      <c r="N448" s="46"/>
      <c r="O448" s="46"/>
      <c r="P448" s="46"/>
      <c r="AF448" s="36"/>
      <c r="AG448" s="36"/>
      <c r="AH448" s="36"/>
      <c r="AI448" s="36"/>
      <c r="AJ448" s="36"/>
    </row>
    <row r="449" spans="14:36" ht="12.75">
      <c r="N449" s="46"/>
      <c r="O449" s="46"/>
      <c r="P449" s="46"/>
      <c r="AF449" s="36"/>
      <c r="AG449" s="36"/>
      <c r="AH449" s="36"/>
      <c r="AI449" s="36"/>
      <c r="AJ449" s="36"/>
    </row>
    <row r="450" spans="14:36" ht="12.75">
      <c r="N450" s="46"/>
      <c r="O450" s="46"/>
      <c r="P450" s="46"/>
      <c r="AF450" s="36"/>
      <c r="AG450" s="36"/>
      <c r="AH450" s="36"/>
      <c r="AI450" s="36"/>
      <c r="AJ450" s="36"/>
    </row>
    <row r="451" spans="14:36" ht="12.75">
      <c r="N451" s="46"/>
      <c r="O451" s="46"/>
      <c r="P451" s="46"/>
      <c r="AF451" s="36"/>
      <c r="AG451" s="36"/>
      <c r="AH451" s="36"/>
      <c r="AI451" s="36"/>
      <c r="AJ451" s="36"/>
    </row>
    <row r="452" spans="14:36" ht="12.75">
      <c r="N452" s="46"/>
      <c r="O452" s="46"/>
      <c r="P452" s="46"/>
      <c r="AF452" s="36"/>
      <c r="AG452" s="36"/>
      <c r="AH452" s="36"/>
      <c r="AI452" s="36"/>
      <c r="AJ452" s="36"/>
    </row>
    <row r="453" spans="14:36" ht="12.75">
      <c r="N453" s="46"/>
      <c r="O453" s="46"/>
      <c r="P453" s="46"/>
      <c r="AF453" s="36"/>
      <c r="AG453" s="36"/>
      <c r="AH453" s="36"/>
      <c r="AI453" s="36"/>
      <c r="AJ453" s="36"/>
    </row>
    <row r="454" spans="14:36" ht="12.75">
      <c r="N454" s="46"/>
      <c r="O454" s="46"/>
      <c r="P454" s="46"/>
      <c r="AF454" s="36"/>
      <c r="AG454" s="36"/>
      <c r="AH454" s="36"/>
      <c r="AI454" s="36"/>
      <c r="AJ454" s="36"/>
    </row>
    <row r="455" spans="14:36" ht="12.75">
      <c r="N455" s="46"/>
      <c r="O455" s="46"/>
      <c r="P455" s="46"/>
      <c r="AF455" s="36"/>
      <c r="AG455" s="36"/>
      <c r="AH455" s="36"/>
      <c r="AI455" s="36"/>
      <c r="AJ455" s="36"/>
    </row>
    <row r="456" spans="14:36" ht="12.75">
      <c r="N456" s="46"/>
      <c r="O456" s="46"/>
      <c r="P456" s="46"/>
      <c r="AF456" s="36"/>
      <c r="AG456" s="36"/>
      <c r="AH456" s="36"/>
      <c r="AI456" s="36"/>
      <c r="AJ456" s="36"/>
    </row>
    <row r="457" spans="14:36" ht="12.75">
      <c r="N457" s="46"/>
      <c r="O457" s="46"/>
      <c r="P457" s="46"/>
      <c r="AF457" s="36"/>
      <c r="AG457" s="36"/>
      <c r="AH457" s="36"/>
      <c r="AI457" s="36"/>
      <c r="AJ457" s="36"/>
    </row>
    <row r="458" spans="14:36" ht="12.75">
      <c r="N458" s="46"/>
      <c r="O458" s="46"/>
      <c r="P458" s="46"/>
      <c r="AF458" s="36"/>
      <c r="AG458" s="36"/>
      <c r="AH458" s="36"/>
      <c r="AI458" s="36"/>
      <c r="AJ458" s="36"/>
    </row>
    <row r="459" spans="14:36" ht="12.75">
      <c r="N459" s="46"/>
      <c r="O459" s="46"/>
      <c r="P459" s="46"/>
      <c r="AF459" s="36"/>
      <c r="AG459" s="36"/>
      <c r="AH459" s="36"/>
      <c r="AI459" s="36"/>
      <c r="AJ459" s="36"/>
    </row>
    <row r="460" spans="14:36" ht="12.75">
      <c r="N460" s="46"/>
      <c r="O460" s="46"/>
      <c r="P460" s="46"/>
      <c r="AF460" s="36"/>
      <c r="AG460" s="36"/>
      <c r="AH460" s="36"/>
      <c r="AI460" s="36"/>
      <c r="AJ460" s="36"/>
    </row>
    <row r="461" spans="14:36" ht="12.75">
      <c r="N461" s="46"/>
      <c r="O461" s="46"/>
      <c r="P461" s="46"/>
      <c r="AF461" s="36"/>
      <c r="AG461" s="36"/>
      <c r="AH461" s="36"/>
      <c r="AI461" s="36"/>
      <c r="AJ461" s="36"/>
    </row>
    <row r="462" spans="14:36" ht="12.75">
      <c r="N462" s="46"/>
      <c r="O462" s="46"/>
      <c r="P462" s="46"/>
      <c r="AF462" s="36"/>
      <c r="AG462" s="36"/>
      <c r="AH462" s="36"/>
      <c r="AI462" s="36"/>
      <c r="AJ462" s="36"/>
    </row>
    <row r="463" spans="14:36" ht="12.75">
      <c r="N463" s="46"/>
      <c r="O463" s="46"/>
      <c r="P463" s="46"/>
      <c r="AF463" s="36"/>
      <c r="AG463" s="36"/>
      <c r="AH463" s="36"/>
      <c r="AI463" s="36"/>
      <c r="AJ463" s="36"/>
    </row>
    <row r="464" spans="14:36" ht="12.75">
      <c r="N464" s="46"/>
      <c r="O464" s="46"/>
      <c r="P464" s="46"/>
      <c r="AF464" s="36"/>
      <c r="AG464" s="36"/>
      <c r="AH464" s="36"/>
      <c r="AI464" s="36"/>
      <c r="AJ464" s="36"/>
    </row>
    <row r="465" spans="14:36" ht="12.75">
      <c r="N465" s="46"/>
      <c r="O465" s="46"/>
      <c r="P465" s="46"/>
      <c r="AF465" s="36"/>
      <c r="AG465" s="36"/>
      <c r="AH465" s="36"/>
      <c r="AI465" s="36"/>
      <c r="AJ465" s="36"/>
    </row>
    <row r="466" spans="14:36" ht="12.75">
      <c r="N466" s="46"/>
      <c r="O466" s="46"/>
      <c r="P466" s="46"/>
      <c r="AF466" s="36"/>
      <c r="AG466" s="36"/>
      <c r="AH466" s="36"/>
      <c r="AI466" s="36"/>
      <c r="AJ466" s="36"/>
    </row>
    <row r="467" spans="14:36" ht="12.75">
      <c r="N467" s="46"/>
      <c r="O467" s="46"/>
      <c r="P467" s="46"/>
      <c r="AF467" s="36"/>
      <c r="AG467" s="36"/>
      <c r="AH467" s="36"/>
      <c r="AI467" s="36"/>
      <c r="AJ467" s="36"/>
    </row>
    <row r="468" spans="14:36" ht="12.75">
      <c r="N468" s="46"/>
      <c r="O468" s="46"/>
      <c r="P468" s="46"/>
      <c r="AF468" s="36"/>
      <c r="AG468" s="36"/>
      <c r="AH468" s="36"/>
      <c r="AI468" s="36"/>
      <c r="AJ468" s="36"/>
    </row>
    <row r="469" spans="14:36" ht="12.75">
      <c r="N469" s="46"/>
      <c r="O469" s="46"/>
      <c r="P469" s="46"/>
      <c r="AF469" s="36"/>
      <c r="AG469" s="36"/>
      <c r="AH469" s="36"/>
      <c r="AI469" s="36"/>
      <c r="AJ469" s="36"/>
    </row>
    <row r="470" spans="14:36" ht="12.75">
      <c r="N470" s="46"/>
      <c r="O470" s="46"/>
      <c r="P470" s="46"/>
      <c r="AF470" s="36"/>
      <c r="AG470" s="36"/>
      <c r="AH470" s="36"/>
      <c r="AI470" s="36"/>
      <c r="AJ470" s="36"/>
    </row>
    <row r="471" spans="14:36" ht="12.75">
      <c r="N471" s="46"/>
      <c r="O471" s="46"/>
      <c r="P471" s="46"/>
      <c r="AF471" s="36"/>
      <c r="AG471" s="36"/>
      <c r="AH471" s="36"/>
      <c r="AI471" s="36"/>
      <c r="AJ471" s="36"/>
    </row>
    <row r="472" spans="14:36" ht="12.75">
      <c r="N472" s="46"/>
      <c r="O472" s="46"/>
      <c r="P472" s="46"/>
      <c r="AF472" s="36"/>
      <c r="AG472" s="36"/>
      <c r="AH472" s="36"/>
      <c r="AI472" s="36"/>
      <c r="AJ472" s="36"/>
    </row>
    <row r="473" spans="14:36" ht="12.75">
      <c r="N473" s="46"/>
      <c r="O473" s="46"/>
      <c r="P473" s="46"/>
      <c r="AF473" s="36"/>
      <c r="AG473" s="36"/>
      <c r="AH473" s="36"/>
      <c r="AI473" s="36"/>
      <c r="AJ473" s="36"/>
    </row>
    <row r="474" spans="14:36" ht="12.75">
      <c r="N474" s="46"/>
      <c r="O474" s="46"/>
      <c r="P474" s="46"/>
      <c r="AF474" s="36"/>
      <c r="AG474" s="36"/>
      <c r="AH474" s="36"/>
      <c r="AI474" s="36"/>
      <c r="AJ474" s="36"/>
    </row>
    <row r="475" spans="14:36" ht="12.75">
      <c r="N475" s="46"/>
      <c r="O475" s="46"/>
      <c r="P475" s="46"/>
      <c r="AF475" s="36"/>
      <c r="AG475" s="36"/>
      <c r="AH475" s="36"/>
      <c r="AI475" s="36"/>
      <c r="AJ475" s="36"/>
    </row>
    <row r="476" spans="14:36" ht="12.75">
      <c r="N476" s="46"/>
      <c r="O476" s="46"/>
      <c r="P476" s="46"/>
      <c r="AF476" s="36"/>
      <c r="AG476" s="36"/>
      <c r="AH476" s="36"/>
      <c r="AI476" s="36"/>
      <c r="AJ476" s="36"/>
    </row>
    <row r="477" spans="14:36" ht="12.75">
      <c r="N477" s="46"/>
      <c r="O477" s="46"/>
      <c r="P477" s="46"/>
      <c r="AF477" s="36"/>
      <c r="AG477" s="36"/>
      <c r="AH477" s="36"/>
      <c r="AI477" s="36"/>
      <c r="AJ477" s="36"/>
    </row>
    <row r="478" spans="14:36" ht="12.75">
      <c r="N478" s="46"/>
      <c r="O478" s="46"/>
      <c r="P478" s="46"/>
      <c r="AF478" s="36"/>
      <c r="AG478" s="36"/>
      <c r="AH478" s="36"/>
      <c r="AI478" s="36"/>
      <c r="AJ478" s="36"/>
    </row>
    <row r="479" spans="14:36" ht="12.75">
      <c r="N479" s="46"/>
      <c r="O479" s="46"/>
      <c r="P479" s="46"/>
      <c r="AF479" s="36"/>
      <c r="AG479" s="36"/>
      <c r="AH479" s="36"/>
      <c r="AI479" s="36"/>
      <c r="AJ479" s="36"/>
    </row>
    <row r="480" spans="14:36" ht="12.75">
      <c r="N480" s="46"/>
      <c r="O480" s="46"/>
      <c r="P480" s="46"/>
      <c r="AF480" s="36"/>
      <c r="AG480" s="36"/>
      <c r="AH480" s="36"/>
      <c r="AI480" s="36"/>
      <c r="AJ480" s="36"/>
    </row>
    <row r="481" spans="14:36" ht="12.75">
      <c r="N481" s="46"/>
      <c r="O481" s="46"/>
      <c r="P481" s="46"/>
      <c r="AF481" s="36"/>
      <c r="AG481" s="36"/>
      <c r="AH481" s="36"/>
      <c r="AI481" s="36"/>
      <c r="AJ481" s="36"/>
    </row>
    <row r="482" spans="14:36" ht="12.75">
      <c r="N482" s="46"/>
      <c r="O482" s="46"/>
      <c r="P482" s="46"/>
      <c r="AF482" s="36"/>
      <c r="AG482" s="36"/>
      <c r="AH482" s="36"/>
      <c r="AI482" s="36"/>
      <c r="AJ482" s="36"/>
    </row>
    <row r="483" spans="14:36" ht="12.75">
      <c r="N483" s="46"/>
      <c r="O483" s="46"/>
      <c r="P483" s="46"/>
      <c r="AF483" s="36"/>
      <c r="AG483" s="36"/>
      <c r="AH483" s="36"/>
      <c r="AI483" s="36"/>
      <c r="AJ483" s="36"/>
    </row>
    <row r="484" spans="14:36" ht="12.75">
      <c r="N484" s="46"/>
      <c r="O484" s="46"/>
      <c r="P484" s="46"/>
      <c r="AF484" s="36"/>
      <c r="AG484" s="36"/>
      <c r="AH484" s="36"/>
      <c r="AI484" s="36"/>
      <c r="AJ484" s="36"/>
    </row>
    <row r="485" spans="14:36" ht="12.75">
      <c r="N485" s="46"/>
      <c r="O485" s="46"/>
      <c r="P485" s="46"/>
      <c r="AF485" s="36"/>
      <c r="AG485" s="36"/>
      <c r="AH485" s="36"/>
      <c r="AI485" s="36"/>
      <c r="AJ485" s="36"/>
    </row>
    <row r="486" spans="14:36" ht="12.75">
      <c r="N486" s="46"/>
      <c r="O486" s="46"/>
      <c r="P486" s="46"/>
      <c r="AF486" s="36"/>
      <c r="AG486" s="36"/>
      <c r="AH486" s="36"/>
      <c r="AI486" s="36"/>
      <c r="AJ486" s="36"/>
    </row>
    <row r="487" spans="14:36" ht="12.75">
      <c r="N487" s="46"/>
      <c r="O487" s="46"/>
      <c r="P487" s="46"/>
      <c r="AF487" s="36"/>
      <c r="AG487" s="36"/>
      <c r="AH487" s="36"/>
      <c r="AI487" s="36"/>
      <c r="AJ487" s="36"/>
    </row>
    <row r="488" spans="14:36" ht="12.75">
      <c r="N488" s="46"/>
      <c r="O488" s="46"/>
      <c r="P488" s="46"/>
      <c r="AF488" s="36"/>
      <c r="AG488" s="36"/>
      <c r="AH488" s="36"/>
      <c r="AI488" s="36"/>
      <c r="AJ488" s="36"/>
    </row>
    <row r="489" spans="14:36" ht="12.75">
      <c r="N489" s="46"/>
      <c r="O489" s="46"/>
      <c r="P489" s="46"/>
      <c r="AF489" s="36"/>
      <c r="AG489" s="36"/>
      <c r="AH489" s="36"/>
      <c r="AI489" s="36"/>
      <c r="AJ489" s="36"/>
    </row>
    <row r="490" spans="14:36" ht="12.75">
      <c r="N490" s="46"/>
      <c r="O490" s="46"/>
      <c r="P490" s="46"/>
      <c r="AF490" s="36"/>
      <c r="AG490" s="36"/>
      <c r="AH490" s="36"/>
      <c r="AI490" s="36"/>
      <c r="AJ490" s="36"/>
    </row>
    <row r="491" spans="14:36" ht="12.75">
      <c r="N491" s="46"/>
      <c r="O491" s="46"/>
      <c r="P491" s="46"/>
      <c r="AF491" s="36"/>
      <c r="AG491" s="36"/>
      <c r="AH491" s="36"/>
      <c r="AI491" s="36"/>
      <c r="AJ491" s="36"/>
    </row>
    <row r="492" spans="14:36" ht="12.75">
      <c r="N492" s="46"/>
      <c r="O492" s="46"/>
      <c r="P492" s="46"/>
      <c r="AF492" s="36"/>
      <c r="AG492" s="36"/>
      <c r="AH492" s="36"/>
      <c r="AI492" s="36"/>
      <c r="AJ492" s="36"/>
    </row>
    <row r="493" spans="14:36" ht="12.75">
      <c r="N493" s="46"/>
      <c r="O493" s="46"/>
      <c r="P493" s="46"/>
      <c r="AF493" s="36"/>
      <c r="AG493" s="36"/>
      <c r="AH493" s="36"/>
      <c r="AI493" s="36"/>
      <c r="AJ493" s="36"/>
    </row>
    <row r="494" spans="14:36" ht="12.75">
      <c r="N494" s="46"/>
      <c r="O494" s="46"/>
      <c r="P494" s="46"/>
      <c r="AF494" s="36"/>
      <c r="AG494" s="36"/>
      <c r="AH494" s="36"/>
      <c r="AI494" s="36"/>
      <c r="AJ494" s="36"/>
    </row>
    <row r="495" spans="14:36" ht="12.75">
      <c r="N495" s="46"/>
      <c r="O495" s="46"/>
      <c r="P495" s="46"/>
      <c r="AF495" s="36"/>
      <c r="AG495" s="36"/>
      <c r="AH495" s="36"/>
      <c r="AI495" s="36"/>
      <c r="AJ495" s="36"/>
    </row>
    <row r="496" spans="14:36" ht="12.75">
      <c r="N496" s="46"/>
      <c r="O496" s="46"/>
      <c r="P496" s="46"/>
      <c r="AF496" s="36"/>
      <c r="AG496" s="36"/>
      <c r="AH496" s="36"/>
      <c r="AI496" s="36"/>
      <c r="AJ496" s="36"/>
    </row>
    <row r="497" spans="14:36" ht="12.75">
      <c r="N497" s="46"/>
      <c r="O497" s="46"/>
      <c r="P497" s="46"/>
      <c r="AF497" s="36"/>
      <c r="AG497" s="36"/>
      <c r="AH497" s="36"/>
      <c r="AI497" s="36"/>
      <c r="AJ497" s="36"/>
    </row>
    <row r="498" spans="14:36" ht="12.75">
      <c r="N498" s="46"/>
      <c r="O498" s="46"/>
      <c r="P498" s="46"/>
      <c r="AF498" s="36"/>
      <c r="AG498" s="36"/>
      <c r="AH498" s="36"/>
      <c r="AI498" s="36"/>
      <c r="AJ498" s="36"/>
    </row>
    <row r="499" spans="14:36" ht="12.75">
      <c r="N499" s="46"/>
      <c r="O499" s="46"/>
      <c r="P499" s="46"/>
      <c r="AF499" s="36"/>
      <c r="AG499" s="36"/>
      <c r="AH499" s="36"/>
      <c r="AI499" s="36"/>
      <c r="AJ499" s="36"/>
    </row>
    <row r="500" spans="14:36" ht="12.75">
      <c r="N500" s="46"/>
      <c r="O500" s="46"/>
      <c r="P500" s="46"/>
      <c r="AF500" s="36"/>
      <c r="AG500" s="36"/>
      <c r="AH500" s="36"/>
      <c r="AI500" s="36"/>
      <c r="AJ500" s="36"/>
    </row>
    <row r="501" spans="14:36" ht="12.75">
      <c r="N501" s="46"/>
      <c r="O501" s="46"/>
      <c r="P501" s="46"/>
      <c r="AF501" s="36"/>
      <c r="AG501" s="36"/>
      <c r="AH501" s="36"/>
      <c r="AI501" s="36"/>
      <c r="AJ501" s="36"/>
    </row>
    <row r="502" spans="14:36" ht="12.75">
      <c r="N502" s="46"/>
      <c r="O502" s="46"/>
      <c r="P502" s="46"/>
      <c r="AF502" s="36"/>
      <c r="AG502" s="36"/>
      <c r="AH502" s="36"/>
      <c r="AI502" s="36"/>
      <c r="AJ502" s="36"/>
    </row>
    <row r="503" spans="14:36" ht="12.75">
      <c r="N503" s="46"/>
      <c r="O503" s="46"/>
      <c r="P503" s="46"/>
      <c r="AF503" s="36"/>
      <c r="AG503" s="36"/>
      <c r="AH503" s="36"/>
      <c r="AI503" s="36"/>
      <c r="AJ503" s="36"/>
    </row>
    <row r="504" spans="14:36" ht="12.75">
      <c r="N504" s="46"/>
      <c r="O504" s="46"/>
      <c r="P504" s="46"/>
      <c r="AF504" s="36"/>
      <c r="AG504" s="36"/>
      <c r="AH504" s="36"/>
      <c r="AI504" s="36"/>
      <c r="AJ504" s="36"/>
    </row>
    <row r="505" spans="14:36" ht="12.75">
      <c r="N505" s="46"/>
      <c r="O505" s="46"/>
      <c r="P505" s="46"/>
      <c r="AF505" s="36"/>
      <c r="AG505" s="36"/>
      <c r="AH505" s="36"/>
      <c r="AI505" s="36"/>
      <c r="AJ505" s="36"/>
    </row>
    <row r="506" spans="14:36" ht="12.75">
      <c r="N506" s="46"/>
      <c r="O506" s="46"/>
      <c r="P506" s="46"/>
      <c r="AF506" s="36"/>
      <c r="AG506" s="36"/>
      <c r="AH506" s="36"/>
      <c r="AI506" s="36"/>
      <c r="AJ506" s="36"/>
    </row>
    <row r="507" spans="14:36" ht="12.75">
      <c r="N507" s="46"/>
      <c r="O507" s="46"/>
      <c r="P507" s="46"/>
      <c r="AF507" s="36"/>
      <c r="AG507" s="36"/>
      <c r="AH507" s="36"/>
      <c r="AI507" s="36"/>
      <c r="AJ507" s="36"/>
    </row>
    <row r="508" spans="14:36" ht="12.75">
      <c r="N508" s="46"/>
      <c r="O508" s="46"/>
      <c r="P508" s="46"/>
      <c r="AF508" s="36"/>
      <c r="AG508" s="36"/>
      <c r="AH508" s="36"/>
      <c r="AI508" s="36"/>
      <c r="AJ508" s="36"/>
    </row>
    <row r="509" spans="14:36" ht="12.75">
      <c r="N509" s="46"/>
      <c r="O509" s="46"/>
      <c r="P509" s="46"/>
      <c r="AF509" s="36"/>
      <c r="AG509" s="36"/>
      <c r="AH509" s="36"/>
      <c r="AI509" s="36"/>
      <c r="AJ509" s="36"/>
    </row>
    <row r="510" spans="14:36" ht="12.75">
      <c r="N510" s="46"/>
      <c r="O510" s="46"/>
      <c r="P510" s="46"/>
      <c r="AF510" s="36"/>
      <c r="AG510" s="36"/>
      <c r="AH510" s="36"/>
      <c r="AI510" s="36"/>
      <c r="AJ510" s="36"/>
    </row>
    <row r="511" spans="14:36" ht="12.75">
      <c r="N511" s="46"/>
      <c r="O511" s="46"/>
      <c r="P511" s="46"/>
      <c r="AF511" s="36"/>
      <c r="AG511" s="36"/>
      <c r="AH511" s="36"/>
      <c r="AI511" s="36"/>
      <c r="AJ511" s="36"/>
    </row>
    <row r="512" spans="14:36" ht="12.75">
      <c r="N512" s="46"/>
      <c r="O512" s="46"/>
      <c r="P512" s="46"/>
      <c r="AF512" s="36"/>
      <c r="AG512" s="36"/>
      <c r="AH512" s="36"/>
      <c r="AI512" s="36"/>
      <c r="AJ512" s="36"/>
    </row>
    <row r="513" spans="14:36" ht="12.75">
      <c r="N513" s="46"/>
      <c r="O513" s="46"/>
      <c r="P513" s="46"/>
      <c r="AF513" s="36"/>
      <c r="AG513" s="36"/>
      <c r="AH513" s="36"/>
      <c r="AI513" s="36"/>
      <c r="AJ513" s="36"/>
    </row>
    <row r="514" spans="14:36" ht="12.75">
      <c r="N514" s="46"/>
      <c r="O514" s="46"/>
      <c r="P514" s="46"/>
      <c r="AF514" s="36"/>
      <c r="AG514" s="36"/>
      <c r="AH514" s="36"/>
      <c r="AI514" s="36"/>
      <c r="AJ514" s="36"/>
    </row>
    <row r="515" spans="14:36" ht="12.75">
      <c r="N515" s="46"/>
      <c r="O515" s="46"/>
      <c r="P515" s="46"/>
      <c r="AF515" s="36"/>
      <c r="AG515" s="36"/>
      <c r="AH515" s="36"/>
      <c r="AI515" s="36"/>
      <c r="AJ515" s="36"/>
    </row>
    <row r="516" spans="14:36" ht="12.75">
      <c r="N516" s="46"/>
      <c r="O516" s="46"/>
      <c r="P516" s="46"/>
      <c r="AF516" s="36"/>
      <c r="AG516" s="36"/>
      <c r="AH516" s="36"/>
      <c r="AI516" s="36"/>
      <c r="AJ516" s="36"/>
    </row>
    <row r="517" spans="14:36" ht="12.75">
      <c r="N517" s="46"/>
      <c r="O517" s="46"/>
      <c r="P517" s="46"/>
      <c r="AF517" s="36"/>
      <c r="AG517" s="36"/>
      <c r="AH517" s="36"/>
      <c r="AI517" s="36"/>
      <c r="AJ517" s="36"/>
    </row>
    <row r="518" spans="14:36" ht="12.75">
      <c r="N518" s="46"/>
      <c r="O518" s="46"/>
      <c r="P518" s="46"/>
      <c r="AF518" s="36"/>
      <c r="AG518" s="36"/>
      <c r="AH518" s="36"/>
      <c r="AI518" s="36"/>
      <c r="AJ518" s="36"/>
    </row>
    <row r="519" spans="14:36" ht="12.75">
      <c r="N519" s="46"/>
      <c r="O519" s="46"/>
      <c r="P519" s="46"/>
      <c r="AF519" s="36"/>
      <c r="AG519" s="36"/>
      <c r="AH519" s="36"/>
      <c r="AI519" s="36"/>
      <c r="AJ519" s="36"/>
    </row>
    <row r="520" spans="14:36" ht="12.75">
      <c r="N520" s="46"/>
      <c r="O520" s="46"/>
      <c r="P520" s="46"/>
      <c r="AF520" s="36"/>
      <c r="AG520" s="36"/>
      <c r="AH520" s="36"/>
      <c r="AI520" s="36"/>
      <c r="AJ520" s="36"/>
    </row>
    <row r="521" spans="14:36" ht="12.75">
      <c r="N521" s="46"/>
      <c r="O521" s="46"/>
      <c r="P521" s="46"/>
      <c r="AF521" s="36"/>
      <c r="AG521" s="36"/>
      <c r="AH521" s="36"/>
      <c r="AI521" s="36"/>
      <c r="AJ521" s="36"/>
    </row>
    <row r="522" spans="14:36" ht="12.75">
      <c r="N522" s="46"/>
      <c r="O522" s="46"/>
      <c r="P522" s="46"/>
      <c r="AF522" s="36"/>
      <c r="AG522" s="36"/>
      <c r="AH522" s="36"/>
      <c r="AI522" s="36"/>
      <c r="AJ522" s="36"/>
    </row>
    <row r="523" spans="14:36" ht="12.75">
      <c r="N523" s="46"/>
      <c r="O523" s="46"/>
      <c r="P523" s="46"/>
      <c r="AF523" s="36"/>
      <c r="AG523" s="36"/>
      <c r="AH523" s="36"/>
      <c r="AI523" s="36"/>
      <c r="AJ523" s="36"/>
    </row>
    <row r="524" spans="14:36" ht="12.75">
      <c r="N524" s="46"/>
      <c r="O524" s="46"/>
      <c r="P524" s="46"/>
      <c r="AF524" s="36"/>
      <c r="AG524" s="36"/>
      <c r="AH524" s="36"/>
      <c r="AI524" s="36"/>
      <c r="AJ524" s="36"/>
    </row>
    <row r="525" spans="14:36" ht="12.75">
      <c r="N525" s="46"/>
      <c r="O525" s="46"/>
      <c r="P525" s="46"/>
      <c r="AF525" s="36"/>
      <c r="AG525" s="36"/>
      <c r="AH525" s="36"/>
      <c r="AI525" s="36"/>
      <c r="AJ525" s="36"/>
    </row>
    <row r="526" spans="14:36" ht="12.75">
      <c r="N526" s="46"/>
      <c r="O526" s="46"/>
      <c r="P526" s="46"/>
      <c r="AF526" s="36"/>
      <c r="AG526" s="36"/>
      <c r="AH526" s="36"/>
      <c r="AI526" s="36"/>
      <c r="AJ526" s="36"/>
    </row>
    <row r="527" spans="14:36" ht="12.75">
      <c r="N527" s="46"/>
      <c r="O527" s="46"/>
      <c r="P527" s="46"/>
      <c r="AF527" s="36"/>
      <c r="AG527" s="36"/>
      <c r="AH527" s="36"/>
      <c r="AI527" s="36"/>
      <c r="AJ527" s="36"/>
    </row>
    <row r="528" spans="14:36" ht="12.75">
      <c r="N528" s="46"/>
      <c r="O528" s="46"/>
      <c r="P528" s="46"/>
      <c r="AF528" s="36"/>
      <c r="AG528" s="36"/>
      <c r="AH528" s="36"/>
      <c r="AI528" s="36"/>
      <c r="AJ528" s="36"/>
    </row>
    <row r="529" spans="14:36" ht="12.75">
      <c r="N529" s="46"/>
      <c r="O529" s="46"/>
      <c r="P529" s="46"/>
      <c r="AF529" s="36"/>
      <c r="AG529" s="36"/>
      <c r="AH529" s="36"/>
      <c r="AI529" s="36"/>
      <c r="AJ529" s="36"/>
    </row>
    <row r="530" spans="14:36" ht="12.75">
      <c r="N530" s="46"/>
      <c r="O530" s="46"/>
      <c r="P530" s="46"/>
      <c r="AF530" s="36"/>
      <c r="AG530" s="36"/>
      <c r="AH530" s="36"/>
      <c r="AI530" s="36"/>
      <c r="AJ530" s="36"/>
    </row>
    <row r="531" spans="14:36" ht="12.75">
      <c r="N531" s="46"/>
      <c r="O531" s="46"/>
      <c r="P531" s="46"/>
      <c r="AF531" s="36"/>
      <c r="AG531" s="36"/>
      <c r="AH531" s="36"/>
      <c r="AI531" s="36"/>
      <c r="AJ531" s="36"/>
    </row>
    <row r="532" spans="14:36" ht="12.75">
      <c r="N532" s="46"/>
      <c r="O532" s="46"/>
      <c r="P532" s="46"/>
      <c r="AF532" s="36"/>
      <c r="AG532" s="36"/>
      <c r="AH532" s="36"/>
      <c r="AI532" s="36"/>
      <c r="AJ532" s="36"/>
    </row>
    <row r="533" spans="14:36" ht="12.75">
      <c r="N533" s="46"/>
      <c r="O533" s="46"/>
      <c r="P533" s="46"/>
      <c r="AF533" s="36"/>
      <c r="AG533" s="36"/>
      <c r="AH533" s="36"/>
      <c r="AI533" s="36"/>
      <c r="AJ533" s="36"/>
    </row>
    <row r="534" spans="14:36" ht="12.75">
      <c r="N534" s="46"/>
      <c r="O534" s="46"/>
      <c r="P534" s="46"/>
      <c r="AF534" s="36"/>
      <c r="AG534" s="36"/>
      <c r="AH534" s="36"/>
      <c r="AI534" s="36"/>
      <c r="AJ534" s="36"/>
    </row>
    <row r="535" spans="14:36" ht="12.75">
      <c r="N535" s="46"/>
      <c r="O535" s="46"/>
      <c r="P535" s="46"/>
      <c r="AF535" s="36"/>
      <c r="AG535" s="36"/>
      <c r="AH535" s="36"/>
      <c r="AI535" s="36"/>
      <c r="AJ535" s="36"/>
    </row>
    <row r="536" spans="14:36" ht="12.75">
      <c r="N536" s="46"/>
      <c r="O536" s="46"/>
      <c r="P536" s="46"/>
      <c r="AF536" s="36"/>
      <c r="AG536" s="36"/>
      <c r="AH536" s="36"/>
      <c r="AI536" s="36"/>
      <c r="AJ536" s="36"/>
    </row>
    <row r="537" spans="14:36" ht="12.75">
      <c r="N537" s="46"/>
      <c r="O537" s="46"/>
      <c r="P537" s="46"/>
      <c r="AF537" s="36"/>
      <c r="AG537" s="36"/>
      <c r="AH537" s="36"/>
      <c r="AI537" s="36"/>
      <c r="AJ537" s="36"/>
    </row>
    <row r="538" spans="14:36" ht="12.75">
      <c r="N538" s="46"/>
      <c r="O538" s="46"/>
      <c r="P538" s="46"/>
      <c r="AF538" s="36"/>
      <c r="AG538" s="36"/>
      <c r="AH538" s="36"/>
      <c r="AI538" s="36"/>
      <c r="AJ538" s="36"/>
    </row>
    <row r="539" spans="14:36" ht="12.75">
      <c r="N539" s="46"/>
      <c r="O539" s="46"/>
      <c r="P539" s="46"/>
      <c r="AF539" s="36"/>
      <c r="AG539" s="36"/>
      <c r="AH539" s="36"/>
      <c r="AI539" s="36"/>
      <c r="AJ539" s="36"/>
    </row>
    <row r="540" spans="14:36" ht="12.75">
      <c r="N540" s="46"/>
      <c r="O540" s="46"/>
      <c r="P540" s="46"/>
      <c r="AF540" s="36"/>
      <c r="AG540" s="36"/>
      <c r="AH540" s="36"/>
      <c r="AI540" s="36"/>
      <c r="AJ540" s="36"/>
    </row>
    <row r="541" spans="14:36" ht="12.75">
      <c r="N541" s="46"/>
      <c r="O541" s="46"/>
      <c r="P541" s="46"/>
      <c r="AF541" s="36"/>
      <c r="AG541" s="36"/>
      <c r="AH541" s="36"/>
      <c r="AI541" s="36"/>
      <c r="AJ541" s="36"/>
    </row>
    <row r="542" spans="14:36" ht="12.75">
      <c r="N542" s="46"/>
      <c r="O542" s="46"/>
      <c r="P542" s="46"/>
      <c r="AF542" s="36"/>
      <c r="AG542" s="36"/>
      <c r="AH542" s="36"/>
      <c r="AI542" s="36"/>
      <c r="AJ542" s="36"/>
    </row>
    <row r="543" spans="14:36" ht="12.75">
      <c r="N543" s="46"/>
      <c r="O543" s="46"/>
      <c r="P543" s="46"/>
      <c r="AF543" s="36"/>
      <c r="AG543" s="36"/>
      <c r="AH543" s="36"/>
      <c r="AI543" s="36"/>
      <c r="AJ543" s="36"/>
    </row>
    <row r="544" spans="14:36" ht="12.75">
      <c r="N544" s="46"/>
      <c r="O544" s="46"/>
      <c r="P544" s="46"/>
      <c r="AF544" s="36"/>
      <c r="AG544" s="36"/>
      <c r="AH544" s="36"/>
      <c r="AI544" s="36"/>
      <c r="AJ544" s="36"/>
    </row>
    <row r="545" spans="14:36" ht="12.75">
      <c r="N545" s="46"/>
      <c r="O545" s="46"/>
      <c r="P545" s="46"/>
      <c r="AF545" s="36"/>
      <c r="AG545" s="36"/>
      <c r="AH545" s="36"/>
      <c r="AI545" s="36"/>
      <c r="AJ545" s="36"/>
    </row>
    <row r="546" spans="14:36" ht="12.75">
      <c r="N546" s="46"/>
      <c r="O546" s="46"/>
      <c r="P546" s="46"/>
      <c r="AF546" s="36"/>
      <c r="AG546" s="36"/>
      <c r="AH546" s="36"/>
      <c r="AI546" s="36"/>
      <c r="AJ546" s="36"/>
    </row>
    <row r="547" spans="14:36" ht="12.75">
      <c r="N547" s="46"/>
      <c r="O547" s="46"/>
      <c r="P547" s="46"/>
      <c r="AF547" s="36"/>
      <c r="AG547" s="36"/>
      <c r="AH547" s="36"/>
      <c r="AI547" s="36"/>
      <c r="AJ547" s="36"/>
    </row>
    <row r="548" spans="14:36" ht="12.75">
      <c r="N548" s="46"/>
      <c r="O548" s="46"/>
      <c r="P548" s="46"/>
      <c r="AF548" s="36"/>
      <c r="AG548" s="36"/>
      <c r="AH548" s="36"/>
      <c r="AI548" s="36"/>
      <c r="AJ548" s="36"/>
    </row>
    <row r="549" spans="14:36" ht="12.75">
      <c r="N549" s="46"/>
      <c r="O549" s="46"/>
      <c r="P549" s="46"/>
      <c r="AF549" s="36"/>
      <c r="AG549" s="36"/>
      <c r="AH549" s="36"/>
      <c r="AI549" s="36"/>
      <c r="AJ549" s="36"/>
    </row>
    <row r="550" spans="14:36" ht="12.75">
      <c r="N550" s="46"/>
      <c r="O550" s="46"/>
      <c r="P550" s="46"/>
      <c r="AF550" s="36"/>
      <c r="AG550" s="36"/>
      <c r="AH550" s="36"/>
      <c r="AI550" s="36"/>
      <c r="AJ550" s="36"/>
    </row>
    <row r="551" spans="14:36" ht="12.75">
      <c r="N551" s="46"/>
      <c r="O551" s="46"/>
      <c r="P551" s="46"/>
      <c r="AF551" s="36"/>
      <c r="AG551" s="36"/>
      <c r="AH551" s="36"/>
      <c r="AI551" s="36"/>
      <c r="AJ551" s="36"/>
    </row>
    <row r="552" spans="14:36" ht="12.75">
      <c r="N552" s="46"/>
      <c r="O552" s="46"/>
      <c r="P552" s="46"/>
      <c r="AF552" s="36"/>
      <c r="AG552" s="36"/>
      <c r="AH552" s="36"/>
      <c r="AI552" s="36"/>
      <c r="AJ552" s="36"/>
    </row>
    <row r="553" spans="14:36" ht="12.75">
      <c r="N553" s="46"/>
      <c r="O553" s="46"/>
      <c r="P553" s="46"/>
      <c r="AF553" s="36"/>
      <c r="AG553" s="36"/>
      <c r="AH553" s="36"/>
      <c r="AI553" s="36"/>
      <c r="AJ553" s="36"/>
    </row>
    <row r="554" spans="14:36" ht="12.75">
      <c r="N554" s="46"/>
      <c r="O554" s="46"/>
      <c r="P554" s="46"/>
      <c r="AF554" s="36"/>
      <c r="AG554" s="36"/>
      <c r="AH554" s="36"/>
      <c r="AI554" s="36"/>
      <c r="AJ554" s="36"/>
    </row>
    <row r="555" spans="14:36" ht="12.75">
      <c r="N555" s="46"/>
      <c r="O555" s="46"/>
      <c r="P555" s="46"/>
      <c r="AF555" s="36"/>
      <c r="AG555" s="36"/>
      <c r="AH555" s="36"/>
      <c r="AI555" s="36"/>
      <c r="AJ555" s="36"/>
    </row>
    <row r="556" spans="14:36" ht="12.75">
      <c r="N556" s="46"/>
      <c r="O556" s="46"/>
      <c r="P556" s="46"/>
      <c r="AF556" s="36"/>
      <c r="AG556" s="36"/>
      <c r="AH556" s="36"/>
      <c r="AI556" s="36"/>
      <c r="AJ556" s="36"/>
    </row>
    <row r="557" spans="14:36" ht="12.75">
      <c r="N557" s="46"/>
      <c r="O557" s="46"/>
      <c r="P557" s="46"/>
      <c r="AF557" s="36"/>
      <c r="AG557" s="36"/>
      <c r="AH557" s="36"/>
      <c r="AI557" s="36"/>
      <c r="AJ557" s="36"/>
    </row>
    <row r="558" spans="14:36" ht="12.75">
      <c r="N558" s="46"/>
      <c r="O558" s="46"/>
      <c r="P558" s="46"/>
      <c r="AF558" s="36"/>
      <c r="AG558" s="36"/>
      <c r="AH558" s="36"/>
      <c r="AI558" s="36"/>
      <c r="AJ558" s="36"/>
    </row>
    <row r="559" spans="14:36" ht="12.75">
      <c r="N559" s="46"/>
      <c r="O559" s="46"/>
      <c r="P559" s="46"/>
      <c r="AF559" s="36"/>
      <c r="AG559" s="36"/>
      <c r="AH559" s="36"/>
      <c r="AI559" s="36"/>
      <c r="AJ559" s="36"/>
    </row>
    <row r="560" spans="14:36" ht="12.75">
      <c r="N560" s="46"/>
      <c r="O560" s="46"/>
      <c r="P560" s="46"/>
      <c r="AF560" s="36"/>
      <c r="AG560" s="36"/>
      <c r="AH560" s="36"/>
      <c r="AI560" s="36"/>
      <c r="AJ560" s="36"/>
    </row>
    <row r="561" spans="14:36" ht="12.75">
      <c r="N561" s="46"/>
      <c r="O561" s="46"/>
      <c r="P561" s="46"/>
      <c r="AF561" s="36"/>
      <c r="AG561" s="36"/>
      <c r="AH561" s="36"/>
      <c r="AI561" s="36"/>
      <c r="AJ561" s="36"/>
    </row>
    <row r="562" spans="14:36" ht="12.75">
      <c r="N562" s="46"/>
      <c r="O562" s="46"/>
      <c r="P562" s="46"/>
      <c r="AF562" s="36"/>
      <c r="AG562" s="36"/>
      <c r="AH562" s="36"/>
      <c r="AI562" s="36"/>
      <c r="AJ562" s="36"/>
    </row>
    <row r="563" spans="14:36" ht="12.75">
      <c r="N563" s="46"/>
      <c r="O563" s="46"/>
      <c r="P563" s="46"/>
      <c r="AF563" s="36"/>
      <c r="AG563" s="36"/>
      <c r="AH563" s="36"/>
      <c r="AI563" s="36"/>
      <c r="AJ563" s="36"/>
    </row>
    <row r="564" spans="14:36" ht="12.75">
      <c r="N564" s="46"/>
      <c r="O564" s="46"/>
      <c r="P564" s="46"/>
      <c r="AF564" s="36"/>
      <c r="AG564" s="36"/>
      <c r="AH564" s="36"/>
      <c r="AI564" s="36"/>
      <c r="AJ564" s="36"/>
    </row>
    <row r="565" spans="14:36" ht="12.75">
      <c r="N565" s="46"/>
      <c r="O565" s="46"/>
      <c r="P565" s="46"/>
      <c r="AF565" s="36"/>
      <c r="AG565" s="36"/>
      <c r="AH565" s="36"/>
      <c r="AI565" s="36"/>
      <c r="AJ565" s="36"/>
    </row>
    <row r="566" spans="14:36" ht="12.75">
      <c r="N566" s="46"/>
      <c r="O566" s="46"/>
      <c r="P566" s="46"/>
      <c r="AF566" s="36"/>
      <c r="AG566" s="36"/>
      <c r="AH566" s="36"/>
      <c r="AI566" s="36"/>
      <c r="AJ566" s="36"/>
    </row>
    <row r="567" spans="14:36" ht="12.75">
      <c r="N567" s="46"/>
      <c r="O567" s="46"/>
      <c r="P567" s="46"/>
      <c r="AF567" s="36"/>
      <c r="AG567" s="36"/>
      <c r="AH567" s="36"/>
      <c r="AI567" s="36"/>
      <c r="AJ567" s="36"/>
    </row>
    <row r="568" spans="14:36" ht="12.75">
      <c r="N568" s="46"/>
      <c r="O568" s="46"/>
      <c r="P568" s="46"/>
      <c r="AF568" s="36"/>
      <c r="AG568" s="36"/>
      <c r="AH568" s="36"/>
      <c r="AI568" s="36"/>
      <c r="AJ568" s="36"/>
    </row>
    <row r="569" spans="14:36" ht="12.75">
      <c r="N569" s="46"/>
      <c r="O569" s="46"/>
      <c r="P569" s="46"/>
      <c r="AF569" s="36"/>
      <c r="AG569" s="36"/>
      <c r="AH569" s="36"/>
      <c r="AI569" s="36"/>
      <c r="AJ569" s="36"/>
    </row>
    <row r="570" spans="14:36" ht="12.75">
      <c r="N570" s="46"/>
      <c r="O570" s="46"/>
      <c r="P570" s="46"/>
      <c r="AF570" s="36"/>
      <c r="AG570" s="36"/>
      <c r="AH570" s="36"/>
      <c r="AI570" s="36"/>
      <c r="AJ570" s="36"/>
    </row>
    <row r="571" spans="14:36" ht="12.75">
      <c r="N571" s="46"/>
      <c r="O571" s="46"/>
      <c r="P571" s="46"/>
      <c r="AF571" s="36"/>
      <c r="AG571" s="36"/>
      <c r="AH571" s="36"/>
      <c r="AI571" s="36"/>
      <c r="AJ571" s="36"/>
    </row>
    <row r="572" spans="14:36" ht="12.75">
      <c r="N572" s="46"/>
      <c r="O572" s="46"/>
      <c r="P572" s="46"/>
      <c r="AF572" s="36"/>
      <c r="AG572" s="36"/>
      <c r="AH572" s="36"/>
      <c r="AI572" s="36"/>
      <c r="AJ572" s="36"/>
    </row>
    <row r="573" spans="14:36" ht="12.75">
      <c r="N573" s="46"/>
      <c r="O573" s="46"/>
      <c r="P573" s="46"/>
      <c r="AF573" s="36"/>
      <c r="AG573" s="36"/>
      <c r="AH573" s="36"/>
      <c r="AI573" s="36"/>
      <c r="AJ573" s="36"/>
    </row>
    <row r="574" spans="14:36" ht="12.75">
      <c r="N574" s="46"/>
      <c r="O574" s="46"/>
      <c r="P574" s="46"/>
      <c r="AF574" s="36"/>
      <c r="AG574" s="36"/>
      <c r="AH574" s="36"/>
      <c r="AI574" s="36"/>
      <c r="AJ574" s="36"/>
    </row>
    <row r="575" spans="14:36" ht="12.75">
      <c r="N575" s="46"/>
      <c r="O575" s="46"/>
      <c r="P575" s="46"/>
      <c r="AF575" s="36"/>
      <c r="AG575" s="36"/>
      <c r="AH575" s="36"/>
      <c r="AI575" s="36"/>
      <c r="AJ575" s="36"/>
    </row>
    <row r="576" spans="14:36" ht="12.75">
      <c r="N576" s="46"/>
      <c r="O576" s="46"/>
      <c r="P576" s="46"/>
      <c r="AF576" s="36"/>
      <c r="AG576" s="36"/>
      <c r="AH576" s="36"/>
      <c r="AI576" s="36"/>
      <c r="AJ576" s="36"/>
    </row>
    <row r="577" spans="14:36" ht="12.75">
      <c r="N577" s="46"/>
      <c r="O577" s="46"/>
      <c r="P577" s="46"/>
      <c r="AF577" s="36"/>
      <c r="AG577" s="36"/>
      <c r="AH577" s="36"/>
      <c r="AI577" s="36"/>
      <c r="AJ577" s="36"/>
    </row>
    <row r="578" spans="14:36" ht="12.75">
      <c r="N578" s="46"/>
      <c r="O578" s="46"/>
      <c r="P578" s="46"/>
      <c r="AF578" s="36"/>
      <c r="AG578" s="36"/>
      <c r="AH578" s="36"/>
      <c r="AI578" s="36"/>
      <c r="AJ578" s="36"/>
    </row>
    <row r="579" spans="14:36" ht="12.75">
      <c r="N579" s="46"/>
      <c r="O579" s="46"/>
      <c r="P579" s="46"/>
      <c r="AF579" s="36"/>
      <c r="AG579" s="36"/>
      <c r="AH579" s="36"/>
      <c r="AI579" s="36"/>
      <c r="AJ579" s="36"/>
    </row>
    <row r="580" spans="14:36" ht="12.75">
      <c r="N580" s="46"/>
      <c r="O580" s="46"/>
      <c r="P580" s="46"/>
      <c r="AF580" s="36"/>
      <c r="AG580" s="36"/>
      <c r="AH580" s="36"/>
      <c r="AI580" s="36"/>
      <c r="AJ580" s="36"/>
    </row>
    <row r="581" spans="14:36" ht="12.75">
      <c r="N581" s="46"/>
      <c r="O581" s="46"/>
      <c r="P581" s="46"/>
      <c r="AF581" s="36"/>
      <c r="AG581" s="36"/>
      <c r="AH581" s="36"/>
      <c r="AI581" s="36"/>
      <c r="AJ581" s="36"/>
    </row>
    <row r="582" spans="14:36" ht="12.75">
      <c r="N582" s="46"/>
      <c r="O582" s="46"/>
      <c r="P582" s="46"/>
      <c r="AF582" s="36"/>
      <c r="AG582" s="36"/>
      <c r="AH582" s="36"/>
      <c r="AI582" s="36"/>
      <c r="AJ582" s="36"/>
    </row>
    <row r="583" spans="14:36" ht="12.75">
      <c r="N583" s="46"/>
      <c r="O583" s="46"/>
      <c r="P583" s="46"/>
      <c r="AF583" s="36"/>
      <c r="AG583" s="36"/>
      <c r="AH583" s="36"/>
      <c r="AI583" s="36"/>
      <c r="AJ583" s="36"/>
    </row>
    <row r="584" spans="14:36" ht="12.75">
      <c r="N584" s="46"/>
      <c r="O584" s="46"/>
      <c r="P584" s="46"/>
      <c r="AF584" s="36"/>
      <c r="AG584" s="36"/>
      <c r="AH584" s="36"/>
      <c r="AI584" s="36"/>
      <c r="AJ584" s="36"/>
    </row>
    <row r="585" spans="14:36" ht="12.75">
      <c r="N585" s="46"/>
      <c r="O585" s="46"/>
      <c r="P585" s="46"/>
      <c r="AF585" s="36"/>
      <c r="AG585" s="36"/>
      <c r="AH585" s="36"/>
      <c r="AI585" s="36"/>
      <c r="AJ585" s="36"/>
    </row>
    <row r="586" spans="14:36" ht="12.75">
      <c r="N586" s="46"/>
      <c r="O586" s="46"/>
      <c r="P586" s="46"/>
      <c r="AF586" s="36"/>
      <c r="AG586" s="36"/>
      <c r="AH586" s="36"/>
      <c r="AI586" s="36"/>
      <c r="AJ586" s="36"/>
    </row>
    <row r="587" spans="14:36" ht="12.75">
      <c r="N587" s="46"/>
      <c r="O587" s="46"/>
      <c r="P587" s="46"/>
      <c r="AF587" s="36"/>
      <c r="AG587" s="36"/>
      <c r="AH587" s="36"/>
      <c r="AI587" s="36"/>
      <c r="AJ587" s="36"/>
    </row>
    <row r="588" spans="14:36" ht="12.75">
      <c r="N588" s="46"/>
      <c r="O588" s="46"/>
      <c r="P588" s="46"/>
      <c r="AF588" s="36"/>
      <c r="AG588" s="36"/>
      <c r="AH588" s="36"/>
      <c r="AI588" s="36"/>
      <c r="AJ588" s="36"/>
    </row>
    <row r="589" spans="14:36" ht="12.75">
      <c r="N589" s="46"/>
      <c r="O589" s="46"/>
      <c r="P589" s="46"/>
      <c r="AF589" s="36"/>
      <c r="AG589" s="36"/>
      <c r="AH589" s="36"/>
      <c r="AI589" s="36"/>
      <c r="AJ589" s="36"/>
    </row>
    <row r="590" spans="14:36" ht="12.75">
      <c r="N590" s="46"/>
      <c r="O590" s="46"/>
      <c r="P590" s="46"/>
      <c r="AF590" s="36"/>
      <c r="AG590" s="36"/>
      <c r="AH590" s="36"/>
      <c r="AI590" s="36"/>
      <c r="AJ590" s="36"/>
    </row>
    <row r="591" spans="14:36" ht="12.75">
      <c r="N591" s="46"/>
      <c r="O591" s="46"/>
      <c r="P591" s="46"/>
      <c r="AF591" s="36"/>
      <c r="AG591" s="36"/>
      <c r="AH591" s="36"/>
      <c r="AI591" s="36"/>
      <c r="AJ591" s="36"/>
    </row>
    <row r="592" spans="14:36" ht="12.75">
      <c r="N592" s="46"/>
      <c r="O592" s="46"/>
      <c r="P592" s="46"/>
      <c r="AF592" s="36"/>
      <c r="AG592" s="36"/>
      <c r="AH592" s="36"/>
      <c r="AI592" s="36"/>
      <c r="AJ592" s="36"/>
    </row>
    <row r="593" spans="14:36" ht="12.75">
      <c r="N593" s="46"/>
      <c r="O593" s="46"/>
      <c r="P593" s="46"/>
      <c r="AF593" s="36"/>
      <c r="AG593" s="36"/>
      <c r="AH593" s="36"/>
      <c r="AI593" s="36"/>
      <c r="AJ593" s="36"/>
    </row>
    <row r="594" spans="14:36" ht="12.75">
      <c r="N594" s="46"/>
      <c r="O594" s="46"/>
      <c r="P594" s="46"/>
      <c r="AF594" s="36"/>
      <c r="AG594" s="36"/>
      <c r="AH594" s="36"/>
      <c r="AI594" s="36"/>
      <c r="AJ594" s="36"/>
    </row>
    <row r="595" spans="14:36" ht="12.75">
      <c r="N595" s="46"/>
      <c r="O595" s="46"/>
      <c r="P595" s="46"/>
      <c r="AF595" s="36"/>
      <c r="AG595" s="36"/>
      <c r="AH595" s="36"/>
      <c r="AI595" s="36"/>
      <c r="AJ595" s="36"/>
    </row>
    <row r="596" spans="14:36" ht="12.75">
      <c r="N596" s="46"/>
      <c r="O596" s="46"/>
      <c r="P596" s="46"/>
      <c r="AF596" s="36"/>
      <c r="AG596" s="36"/>
      <c r="AH596" s="36"/>
      <c r="AI596" s="36"/>
      <c r="AJ596" s="36"/>
    </row>
    <row r="597" spans="14:36" ht="12.75">
      <c r="N597" s="46"/>
      <c r="O597" s="46"/>
      <c r="P597" s="46"/>
      <c r="AF597" s="36"/>
      <c r="AG597" s="36"/>
      <c r="AH597" s="36"/>
      <c r="AI597" s="36"/>
      <c r="AJ597" s="36"/>
    </row>
    <row r="598" spans="14:36" ht="12.75">
      <c r="N598" s="46"/>
      <c r="O598" s="46"/>
      <c r="P598" s="46"/>
      <c r="AF598" s="36"/>
      <c r="AG598" s="36"/>
      <c r="AH598" s="36"/>
      <c r="AI598" s="36"/>
      <c r="AJ598" s="36"/>
    </row>
    <row r="599" spans="14:36" ht="12.75">
      <c r="N599" s="46"/>
      <c r="O599" s="46"/>
      <c r="P599" s="46"/>
      <c r="AF599" s="36"/>
      <c r="AG599" s="36"/>
      <c r="AH599" s="36"/>
      <c r="AI599" s="36"/>
      <c r="AJ599" s="36"/>
    </row>
    <row r="600" spans="14:36" ht="12.75">
      <c r="N600" s="46"/>
      <c r="O600" s="46"/>
      <c r="P600" s="46"/>
      <c r="AF600" s="36"/>
      <c r="AG600" s="36"/>
      <c r="AH600" s="36"/>
      <c r="AI600" s="36"/>
      <c r="AJ600" s="36"/>
    </row>
    <row r="601" spans="14:36" ht="12.75">
      <c r="N601" s="46"/>
      <c r="O601" s="46"/>
      <c r="P601" s="46"/>
      <c r="AF601" s="36"/>
      <c r="AG601" s="36"/>
      <c r="AH601" s="36"/>
      <c r="AI601" s="36"/>
      <c r="AJ601" s="36"/>
    </row>
    <row r="602" spans="14:36" ht="12.75">
      <c r="N602" s="46"/>
      <c r="O602" s="46"/>
      <c r="P602" s="46"/>
      <c r="AF602" s="36"/>
      <c r="AG602" s="36"/>
      <c r="AH602" s="36"/>
      <c r="AI602" s="36"/>
      <c r="AJ602" s="36"/>
    </row>
    <row r="603" spans="14:36" ht="12.75">
      <c r="N603" s="46"/>
      <c r="O603" s="46"/>
      <c r="P603" s="46"/>
      <c r="AF603" s="36"/>
      <c r="AG603" s="36"/>
      <c r="AH603" s="36"/>
      <c r="AI603" s="36"/>
      <c r="AJ603" s="36"/>
    </row>
    <row r="604" spans="14:36" ht="12.75">
      <c r="N604" s="46"/>
      <c r="O604" s="46"/>
      <c r="P604" s="46"/>
      <c r="AF604" s="36"/>
      <c r="AG604" s="36"/>
      <c r="AH604" s="36"/>
      <c r="AI604" s="36"/>
      <c r="AJ604" s="36"/>
    </row>
    <row r="605" spans="14:36" ht="12.75">
      <c r="N605" s="46"/>
      <c r="O605" s="46"/>
      <c r="P605" s="46"/>
      <c r="AF605" s="36"/>
      <c r="AG605" s="36"/>
      <c r="AH605" s="36"/>
      <c r="AI605" s="36"/>
      <c r="AJ605" s="36"/>
    </row>
    <row r="606" spans="14:36" ht="12.75">
      <c r="N606" s="46"/>
      <c r="O606" s="46"/>
      <c r="P606" s="46"/>
      <c r="AF606" s="36"/>
      <c r="AG606" s="36"/>
      <c r="AH606" s="36"/>
      <c r="AI606" s="36"/>
      <c r="AJ606" s="36"/>
    </row>
    <row r="607" spans="14:36" ht="12.75">
      <c r="N607" s="46"/>
      <c r="O607" s="46"/>
      <c r="P607" s="46"/>
      <c r="AF607" s="36"/>
      <c r="AG607" s="36"/>
      <c r="AH607" s="36"/>
      <c r="AI607" s="36"/>
      <c r="AJ607" s="36"/>
    </row>
    <row r="608" spans="14:36" ht="12.75">
      <c r="N608" s="46"/>
      <c r="O608" s="46"/>
      <c r="P608" s="46"/>
      <c r="AF608" s="36"/>
      <c r="AG608" s="36"/>
      <c r="AH608" s="36"/>
      <c r="AI608" s="36"/>
      <c r="AJ608" s="36"/>
    </row>
    <row r="609" spans="14:36" ht="12.75">
      <c r="N609" s="46"/>
      <c r="O609" s="46"/>
      <c r="P609" s="46"/>
      <c r="AF609" s="36"/>
      <c r="AG609" s="36"/>
      <c r="AH609" s="36"/>
      <c r="AI609" s="36"/>
      <c r="AJ609" s="36"/>
    </row>
    <row r="610" spans="14:36" ht="12.75">
      <c r="N610" s="46"/>
      <c r="O610" s="46"/>
      <c r="P610" s="46"/>
      <c r="AF610" s="36"/>
      <c r="AG610" s="36"/>
      <c r="AH610" s="36"/>
      <c r="AI610" s="36"/>
      <c r="AJ610" s="36"/>
    </row>
    <row r="611" spans="14:36" ht="12.75">
      <c r="N611" s="46"/>
      <c r="O611" s="46"/>
      <c r="P611" s="46"/>
      <c r="AF611" s="36"/>
      <c r="AG611" s="36"/>
      <c r="AH611" s="36"/>
      <c r="AI611" s="36"/>
      <c r="AJ611" s="36"/>
    </row>
    <row r="612" spans="14:36" ht="12.75">
      <c r="N612" s="46"/>
      <c r="O612" s="46"/>
      <c r="P612" s="46"/>
      <c r="AF612" s="36"/>
      <c r="AG612" s="36"/>
      <c r="AH612" s="36"/>
      <c r="AI612" s="36"/>
      <c r="AJ612" s="36"/>
    </row>
    <row r="613" spans="14:36" ht="12.75">
      <c r="N613" s="46"/>
      <c r="O613" s="46"/>
      <c r="P613" s="46"/>
      <c r="AF613" s="36"/>
      <c r="AG613" s="36"/>
      <c r="AH613" s="36"/>
      <c r="AI613" s="36"/>
      <c r="AJ613" s="36"/>
    </row>
    <row r="614" spans="14:36" ht="12.75">
      <c r="N614" s="46"/>
      <c r="O614" s="46"/>
      <c r="P614" s="46"/>
      <c r="AF614" s="36"/>
      <c r="AG614" s="36"/>
      <c r="AH614" s="36"/>
      <c r="AI614" s="36"/>
      <c r="AJ614" s="36"/>
    </row>
    <row r="615" spans="14:36" ht="12.75">
      <c r="N615" s="46"/>
      <c r="O615" s="46"/>
      <c r="P615" s="46"/>
      <c r="AF615" s="36"/>
      <c r="AG615" s="36"/>
      <c r="AH615" s="36"/>
      <c r="AI615" s="36"/>
      <c r="AJ615" s="36"/>
    </row>
    <row r="616" spans="14:36" ht="12.75">
      <c r="N616" s="46"/>
      <c r="O616" s="46"/>
      <c r="P616" s="46"/>
      <c r="AF616" s="36"/>
      <c r="AG616" s="36"/>
      <c r="AH616" s="36"/>
      <c r="AI616" s="36"/>
      <c r="AJ616" s="36"/>
    </row>
    <row r="617" spans="14:36" ht="12.75">
      <c r="N617" s="46"/>
      <c r="O617" s="46"/>
      <c r="P617" s="46"/>
      <c r="AF617" s="36"/>
      <c r="AG617" s="36"/>
      <c r="AH617" s="36"/>
      <c r="AI617" s="36"/>
      <c r="AJ617" s="36"/>
    </row>
    <row r="618" spans="14:36" ht="12.75">
      <c r="N618" s="46"/>
      <c r="O618" s="46"/>
      <c r="P618" s="46"/>
      <c r="AF618" s="36"/>
      <c r="AG618" s="36"/>
      <c r="AH618" s="36"/>
      <c r="AI618" s="36"/>
      <c r="AJ618" s="36"/>
    </row>
    <row r="619" spans="14:36" ht="12.75">
      <c r="N619" s="46"/>
      <c r="O619" s="46"/>
      <c r="P619" s="46"/>
      <c r="AF619" s="36"/>
      <c r="AG619" s="36"/>
      <c r="AH619" s="36"/>
      <c r="AI619" s="36"/>
      <c r="AJ619" s="36"/>
    </row>
    <row r="620" spans="14:36" ht="12.75">
      <c r="N620" s="46"/>
      <c r="O620" s="46"/>
      <c r="P620" s="46"/>
      <c r="AF620" s="36"/>
      <c r="AG620" s="36"/>
      <c r="AH620" s="36"/>
      <c r="AI620" s="36"/>
      <c r="AJ620" s="36"/>
    </row>
    <row r="621" spans="14:36" ht="12.75">
      <c r="N621" s="46"/>
      <c r="O621" s="46"/>
      <c r="P621" s="46"/>
      <c r="AF621" s="36"/>
      <c r="AG621" s="36"/>
      <c r="AH621" s="36"/>
      <c r="AI621" s="36"/>
      <c r="AJ621" s="36"/>
    </row>
    <row r="622" spans="14:36" ht="12.75">
      <c r="N622" s="46"/>
      <c r="O622" s="46"/>
      <c r="P622" s="46"/>
      <c r="AF622" s="36"/>
      <c r="AG622" s="36"/>
      <c r="AH622" s="36"/>
      <c r="AI622" s="36"/>
      <c r="AJ622" s="36"/>
    </row>
    <row r="623" spans="14:36" ht="12.75">
      <c r="N623" s="46"/>
      <c r="O623" s="46"/>
      <c r="P623" s="46"/>
      <c r="AF623" s="36"/>
      <c r="AG623" s="36"/>
      <c r="AH623" s="36"/>
      <c r="AI623" s="36"/>
      <c r="AJ623" s="36"/>
    </row>
    <row r="624" spans="14:36" ht="12.75">
      <c r="N624" s="46"/>
      <c r="O624" s="46"/>
      <c r="P624" s="46"/>
      <c r="AF624" s="36"/>
      <c r="AG624" s="36"/>
      <c r="AH624" s="36"/>
      <c r="AI624" s="36"/>
      <c r="AJ624" s="36"/>
    </row>
    <row r="625" spans="14:36" ht="12.75">
      <c r="N625" s="46"/>
      <c r="O625" s="46"/>
      <c r="P625" s="46"/>
      <c r="AF625" s="36"/>
      <c r="AG625" s="36"/>
      <c r="AH625" s="36"/>
      <c r="AI625" s="36"/>
      <c r="AJ625" s="36"/>
    </row>
    <row r="626" spans="14:36" ht="12.75">
      <c r="N626" s="46"/>
      <c r="O626" s="46"/>
      <c r="P626" s="46"/>
      <c r="AF626" s="36"/>
      <c r="AG626" s="36"/>
      <c r="AH626" s="36"/>
      <c r="AI626" s="36"/>
      <c r="AJ626" s="36"/>
    </row>
    <row r="627" spans="14:36" ht="12.75">
      <c r="N627" s="46"/>
      <c r="O627" s="46"/>
      <c r="P627" s="46"/>
      <c r="AF627" s="36"/>
      <c r="AG627" s="36"/>
      <c r="AH627" s="36"/>
      <c r="AI627" s="36"/>
      <c r="AJ627" s="36"/>
    </row>
    <row r="628" spans="14:36" ht="12.75">
      <c r="N628" s="46"/>
      <c r="O628" s="46"/>
      <c r="P628" s="46"/>
      <c r="AF628" s="36"/>
      <c r="AG628" s="36"/>
      <c r="AH628" s="36"/>
      <c r="AI628" s="36"/>
      <c r="AJ628" s="36"/>
    </row>
    <row r="629" spans="14:36" ht="12.75">
      <c r="N629" s="46"/>
      <c r="O629" s="46"/>
      <c r="P629" s="46"/>
      <c r="AF629" s="36"/>
      <c r="AG629" s="36"/>
      <c r="AH629" s="36"/>
      <c r="AI629" s="36"/>
      <c r="AJ629" s="36"/>
    </row>
    <row r="630" spans="14:36" ht="12.75">
      <c r="N630" s="46"/>
      <c r="O630" s="46"/>
      <c r="P630" s="46"/>
      <c r="AF630" s="36"/>
      <c r="AG630" s="36"/>
      <c r="AH630" s="36"/>
      <c r="AI630" s="36"/>
      <c r="AJ630" s="36"/>
    </row>
    <row r="631" spans="14:36" ht="12.75">
      <c r="N631" s="46"/>
      <c r="O631" s="46"/>
      <c r="P631" s="46"/>
      <c r="AF631" s="36"/>
      <c r="AG631" s="36"/>
      <c r="AH631" s="36"/>
      <c r="AI631" s="36"/>
      <c r="AJ631" s="36"/>
    </row>
    <row r="632" spans="14:36" ht="12.75">
      <c r="N632" s="46"/>
      <c r="O632" s="46"/>
      <c r="P632" s="46"/>
      <c r="AF632" s="36"/>
      <c r="AG632" s="36"/>
      <c r="AH632" s="36"/>
      <c r="AI632" s="36"/>
      <c r="AJ632" s="36"/>
    </row>
    <row r="633" spans="14:36" ht="12.75">
      <c r="N633" s="46"/>
      <c r="O633" s="46"/>
      <c r="P633" s="46"/>
      <c r="AF633" s="36"/>
      <c r="AG633" s="36"/>
      <c r="AH633" s="36"/>
      <c r="AI633" s="36"/>
      <c r="AJ633" s="36"/>
    </row>
    <row r="634" spans="14:36" ht="12.75">
      <c r="N634" s="46"/>
      <c r="O634" s="46"/>
      <c r="P634" s="46"/>
      <c r="AF634" s="36"/>
      <c r="AG634" s="36"/>
      <c r="AH634" s="36"/>
      <c r="AI634" s="36"/>
      <c r="AJ634" s="36"/>
    </row>
    <row r="635" spans="14:36" ht="12.75">
      <c r="N635" s="46"/>
      <c r="O635" s="46"/>
      <c r="P635" s="46"/>
      <c r="AF635" s="36"/>
      <c r="AG635" s="36"/>
      <c r="AH635" s="36"/>
      <c r="AI635" s="36"/>
      <c r="AJ635" s="36"/>
    </row>
    <row r="636" spans="14:36" ht="12.75">
      <c r="N636" s="46"/>
      <c r="O636" s="46"/>
      <c r="P636" s="46"/>
      <c r="AF636" s="36"/>
      <c r="AG636" s="36"/>
      <c r="AH636" s="36"/>
      <c r="AI636" s="36"/>
      <c r="AJ636" s="36"/>
    </row>
    <row r="637" spans="14:36" ht="12.75">
      <c r="N637" s="46"/>
      <c r="O637" s="46"/>
      <c r="P637" s="46"/>
      <c r="AF637" s="36"/>
      <c r="AG637" s="36"/>
      <c r="AH637" s="36"/>
      <c r="AI637" s="36"/>
      <c r="AJ637" s="36"/>
    </row>
    <row r="638" spans="14:36" ht="12.75">
      <c r="N638" s="46"/>
      <c r="O638" s="46"/>
      <c r="P638" s="46"/>
      <c r="AF638" s="36"/>
      <c r="AG638" s="36"/>
      <c r="AH638" s="36"/>
      <c r="AI638" s="36"/>
      <c r="AJ638" s="36"/>
    </row>
    <row r="639" spans="14:36" ht="12.75">
      <c r="N639" s="46"/>
      <c r="O639" s="46"/>
      <c r="P639" s="46"/>
      <c r="AF639" s="36"/>
      <c r="AG639" s="36"/>
      <c r="AH639" s="36"/>
      <c r="AI639" s="36"/>
      <c r="AJ639" s="36"/>
    </row>
    <row r="640" spans="14:36" ht="12.75">
      <c r="N640" s="46"/>
      <c r="O640" s="46"/>
      <c r="P640" s="46"/>
      <c r="AF640" s="36"/>
      <c r="AG640" s="36"/>
      <c r="AH640" s="36"/>
      <c r="AI640" s="36"/>
      <c r="AJ640" s="36"/>
    </row>
    <row r="641" spans="14:36" ht="12.75">
      <c r="N641" s="46"/>
      <c r="O641" s="46"/>
      <c r="P641" s="46"/>
      <c r="AF641" s="36"/>
      <c r="AG641" s="36"/>
      <c r="AH641" s="36"/>
      <c r="AI641" s="36"/>
      <c r="AJ641" s="36"/>
    </row>
    <row r="642" spans="14:36" ht="12.75">
      <c r="N642" s="46"/>
      <c r="O642" s="46"/>
      <c r="P642" s="46"/>
      <c r="AF642" s="36"/>
      <c r="AG642" s="36"/>
      <c r="AH642" s="36"/>
      <c r="AI642" s="36"/>
      <c r="AJ642" s="36"/>
    </row>
    <row r="643" spans="14:36" ht="12.75">
      <c r="N643" s="46"/>
      <c r="O643" s="46"/>
      <c r="P643" s="46"/>
      <c r="AF643" s="36"/>
      <c r="AG643" s="36"/>
      <c r="AH643" s="36"/>
      <c r="AI643" s="36"/>
      <c r="AJ643" s="36"/>
    </row>
    <row r="644" spans="14:36" ht="12.75">
      <c r="N644" s="46"/>
      <c r="O644" s="46"/>
      <c r="P644" s="46"/>
      <c r="AF644" s="36"/>
      <c r="AG644" s="36"/>
      <c r="AH644" s="36"/>
      <c r="AI644" s="36"/>
      <c r="AJ644" s="36"/>
    </row>
    <row r="645" spans="14:36" ht="12.75">
      <c r="N645" s="46"/>
      <c r="O645" s="46"/>
      <c r="P645" s="46"/>
      <c r="AF645" s="36"/>
      <c r="AG645" s="36"/>
      <c r="AH645" s="36"/>
      <c r="AI645" s="36"/>
      <c r="AJ645" s="36"/>
    </row>
    <row r="646" spans="14:36" ht="12.75">
      <c r="N646" s="46"/>
      <c r="O646" s="46"/>
      <c r="P646" s="46"/>
      <c r="AF646" s="36"/>
      <c r="AG646" s="36"/>
      <c r="AH646" s="36"/>
      <c r="AI646" s="36"/>
      <c r="AJ646" s="36"/>
    </row>
    <row r="647" spans="14:36" ht="12.75">
      <c r="N647" s="46"/>
      <c r="O647" s="46"/>
      <c r="P647" s="46"/>
      <c r="AF647" s="36"/>
      <c r="AG647" s="36"/>
      <c r="AH647" s="36"/>
      <c r="AI647" s="36"/>
      <c r="AJ647" s="36"/>
    </row>
    <row r="648" spans="14:36" ht="12.75">
      <c r="N648" s="46"/>
      <c r="O648" s="46"/>
      <c r="P648" s="46"/>
      <c r="AF648" s="36"/>
      <c r="AG648" s="36"/>
      <c r="AH648" s="36"/>
      <c r="AI648" s="36"/>
      <c r="AJ648" s="36"/>
    </row>
    <row r="649" spans="14:36" ht="12.75">
      <c r="N649" s="46"/>
      <c r="O649" s="46"/>
      <c r="P649" s="46"/>
      <c r="AF649" s="36"/>
      <c r="AG649" s="36"/>
      <c r="AH649" s="36"/>
      <c r="AI649" s="36"/>
      <c r="AJ649" s="36"/>
    </row>
    <row r="650" spans="14:36" ht="12.75">
      <c r="N650" s="46"/>
      <c r="O650" s="46"/>
      <c r="P650" s="46"/>
      <c r="AF650" s="36"/>
      <c r="AG650" s="36"/>
      <c r="AH650" s="36"/>
      <c r="AI650" s="36"/>
      <c r="AJ650" s="36"/>
    </row>
    <row r="651" spans="14:36" ht="12.75">
      <c r="N651" s="46"/>
      <c r="O651" s="46"/>
      <c r="P651" s="46"/>
      <c r="AF651" s="36"/>
      <c r="AG651" s="36"/>
      <c r="AH651" s="36"/>
      <c r="AI651" s="36"/>
      <c r="AJ651" s="36"/>
    </row>
    <row r="652" spans="14:36" ht="12.75">
      <c r="N652" s="46"/>
      <c r="O652" s="46"/>
      <c r="P652" s="46"/>
      <c r="AF652" s="36"/>
      <c r="AG652" s="36"/>
      <c r="AH652" s="36"/>
      <c r="AI652" s="36"/>
      <c r="AJ652" s="36"/>
    </row>
    <row r="653" spans="14:36" ht="12.75">
      <c r="N653" s="46"/>
      <c r="O653" s="46"/>
      <c r="P653" s="46"/>
      <c r="AF653" s="36"/>
      <c r="AG653" s="36"/>
      <c r="AH653" s="36"/>
      <c r="AI653" s="36"/>
      <c r="AJ653" s="36"/>
    </row>
    <row r="654" spans="14:36" ht="12.75">
      <c r="N654" s="46"/>
      <c r="O654" s="46"/>
      <c r="P654" s="46"/>
      <c r="AF654" s="36"/>
      <c r="AG654" s="36"/>
      <c r="AH654" s="36"/>
      <c r="AI654" s="36"/>
      <c r="AJ654" s="36"/>
    </row>
    <row r="655" spans="14:36" ht="12.75">
      <c r="N655" s="46"/>
      <c r="O655" s="46"/>
      <c r="P655" s="46"/>
      <c r="AF655" s="36"/>
      <c r="AG655" s="36"/>
      <c r="AH655" s="36"/>
      <c r="AI655" s="36"/>
      <c r="AJ655" s="36"/>
    </row>
    <row r="656" spans="14:36" ht="12.75">
      <c r="N656" s="46"/>
      <c r="O656" s="46"/>
      <c r="P656" s="46"/>
      <c r="AF656" s="36"/>
      <c r="AG656" s="36"/>
      <c r="AH656" s="36"/>
      <c r="AI656" s="36"/>
      <c r="AJ656" s="36"/>
    </row>
    <row r="657" spans="14:36" ht="12.75">
      <c r="N657" s="46"/>
      <c r="O657" s="46"/>
      <c r="P657" s="46"/>
      <c r="AF657" s="36"/>
      <c r="AG657" s="36"/>
      <c r="AH657" s="36"/>
      <c r="AI657" s="36"/>
      <c r="AJ657" s="36"/>
    </row>
    <row r="658" spans="14:36" ht="12.75">
      <c r="N658" s="46"/>
      <c r="O658" s="46"/>
      <c r="P658" s="46"/>
      <c r="AF658" s="36"/>
      <c r="AG658" s="36"/>
      <c r="AH658" s="36"/>
      <c r="AI658" s="36"/>
      <c r="AJ658" s="36"/>
    </row>
    <row r="659" spans="14:36" ht="12.75">
      <c r="N659" s="46"/>
      <c r="O659" s="46"/>
      <c r="P659" s="46"/>
      <c r="AF659" s="36"/>
      <c r="AG659" s="36"/>
      <c r="AH659" s="36"/>
      <c r="AI659" s="36"/>
      <c r="AJ659" s="36"/>
    </row>
    <row r="660" spans="14:36" ht="12.75">
      <c r="N660" s="46"/>
      <c r="O660" s="46"/>
      <c r="P660" s="46"/>
      <c r="AF660" s="36"/>
      <c r="AG660" s="36"/>
      <c r="AH660" s="36"/>
      <c r="AI660" s="36"/>
      <c r="AJ660" s="36"/>
    </row>
    <row r="661" spans="14:36" ht="12.75">
      <c r="N661" s="46"/>
      <c r="O661" s="46"/>
      <c r="P661" s="46"/>
      <c r="AF661" s="36"/>
      <c r="AG661" s="36"/>
      <c r="AH661" s="36"/>
      <c r="AI661" s="36"/>
      <c r="AJ661" s="36"/>
    </row>
    <row r="662" spans="14:36" ht="12.75">
      <c r="N662" s="46"/>
      <c r="O662" s="46"/>
      <c r="P662" s="46"/>
      <c r="AF662" s="36"/>
      <c r="AG662" s="36"/>
      <c r="AH662" s="36"/>
      <c r="AI662" s="36"/>
      <c r="AJ662" s="36"/>
    </row>
    <row r="663" spans="14:36" ht="12.75">
      <c r="N663" s="46"/>
      <c r="O663" s="46"/>
      <c r="P663" s="46"/>
      <c r="AF663" s="36"/>
      <c r="AG663" s="36"/>
      <c r="AH663" s="36"/>
      <c r="AI663" s="36"/>
      <c r="AJ663" s="36"/>
    </row>
    <row r="664" spans="14:36" ht="12.75">
      <c r="N664" s="46"/>
      <c r="O664" s="46"/>
      <c r="P664" s="46"/>
      <c r="AF664" s="36"/>
      <c r="AG664" s="36"/>
      <c r="AH664" s="36"/>
      <c r="AI664" s="36"/>
      <c r="AJ664" s="36"/>
    </row>
    <row r="665" spans="14:36" ht="12.75">
      <c r="N665" s="46"/>
      <c r="O665" s="46"/>
      <c r="P665" s="46"/>
      <c r="AF665" s="36"/>
      <c r="AG665" s="36"/>
      <c r="AH665" s="36"/>
      <c r="AI665" s="36"/>
      <c r="AJ665" s="36"/>
    </row>
    <row r="666" spans="14:36" ht="12.75">
      <c r="N666" s="46"/>
      <c r="O666" s="46"/>
      <c r="P666" s="46"/>
      <c r="AF666" s="36"/>
      <c r="AG666" s="36"/>
      <c r="AH666" s="36"/>
      <c r="AI666" s="36"/>
      <c r="AJ666" s="36"/>
    </row>
    <row r="667" spans="14:36" ht="12.75">
      <c r="N667" s="46"/>
      <c r="O667" s="46"/>
      <c r="P667" s="46"/>
      <c r="AF667" s="36"/>
      <c r="AG667" s="36"/>
      <c r="AH667" s="36"/>
      <c r="AI667" s="36"/>
      <c r="AJ667" s="36"/>
    </row>
    <row r="668" spans="14:36" ht="12.75">
      <c r="N668" s="46"/>
      <c r="O668" s="46"/>
      <c r="P668" s="46"/>
      <c r="AF668" s="36"/>
      <c r="AG668" s="36"/>
      <c r="AH668" s="36"/>
      <c r="AI668" s="36"/>
      <c r="AJ668" s="36"/>
    </row>
    <row r="669" spans="14:36" ht="12.75">
      <c r="N669" s="46"/>
      <c r="O669" s="46"/>
      <c r="P669" s="46"/>
      <c r="AF669" s="36"/>
      <c r="AG669" s="36"/>
      <c r="AH669" s="36"/>
      <c r="AI669" s="36"/>
      <c r="AJ669" s="36"/>
    </row>
    <row r="670" spans="14:36" ht="12.75">
      <c r="N670" s="46"/>
      <c r="O670" s="46"/>
      <c r="P670" s="46"/>
      <c r="AF670" s="36"/>
      <c r="AG670" s="36"/>
      <c r="AH670" s="36"/>
      <c r="AI670" s="36"/>
      <c r="AJ670" s="36"/>
    </row>
    <row r="671" spans="14:36" ht="12.75">
      <c r="N671" s="46"/>
      <c r="O671" s="46"/>
      <c r="P671" s="46"/>
      <c r="AF671" s="36"/>
      <c r="AG671" s="36"/>
      <c r="AH671" s="36"/>
      <c r="AI671" s="36"/>
      <c r="AJ671" s="36"/>
    </row>
    <row r="672" spans="14:36" ht="12.75">
      <c r="N672" s="46"/>
      <c r="O672" s="46"/>
      <c r="P672" s="46"/>
      <c r="AF672" s="36"/>
      <c r="AG672" s="36"/>
      <c r="AH672" s="36"/>
      <c r="AI672" s="36"/>
      <c r="AJ672" s="36"/>
    </row>
    <row r="673" spans="14:36" ht="12.75">
      <c r="N673" s="46"/>
      <c r="O673" s="46"/>
      <c r="P673" s="46"/>
      <c r="AF673" s="36"/>
      <c r="AG673" s="36"/>
      <c r="AH673" s="36"/>
      <c r="AI673" s="36"/>
      <c r="AJ673" s="36"/>
    </row>
    <row r="674" spans="14:36" ht="12.75">
      <c r="N674" s="46"/>
      <c r="O674" s="46"/>
      <c r="P674" s="46"/>
      <c r="AF674" s="36"/>
      <c r="AG674" s="36"/>
      <c r="AH674" s="36"/>
      <c r="AI674" s="36"/>
      <c r="AJ674" s="36"/>
    </row>
    <row r="675" spans="14:36" ht="12.75">
      <c r="N675" s="46"/>
      <c r="O675" s="46"/>
      <c r="P675" s="46"/>
      <c r="AF675" s="36"/>
      <c r="AG675" s="36"/>
      <c r="AH675" s="36"/>
      <c r="AI675" s="36"/>
      <c r="AJ675" s="36"/>
    </row>
    <row r="676" spans="14:36" ht="12.75">
      <c r="N676" s="46"/>
      <c r="O676" s="46"/>
      <c r="P676" s="46"/>
      <c r="AF676" s="36"/>
      <c r="AG676" s="36"/>
      <c r="AH676" s="36"/>
      <c r="AI676" s="36"/>
      <c r="AJ676" s="36"/>
    </row>
    <row r="677" spans="14:36" ht="12.75">
      <c r="N677" s="46"/>
      <c r="O677" s="46"/>
      <c r="P677" s="46"/>
      <c r="AF677" s="36"/>
      <c r="AG677" s="36"/>
      <c r="AH677" s="36"/>
      <c r="AI677" s="36"/>
      <c r="AJ677" s="36"/>
    </row>
    <row r="678" spans="14:36" ht="12.75">
      <c r="N678" s="46"/>
      <c r="O678" s="46"/>
      <c r="P678" s="46"/>
      <c r="AF678" s="36"/>
      <c r="AG678" s="36"/>
      <c r="AH678" s="36"/>
      <c r="AI678" s="36"/>
      <c r="AJ678" s="36"/>
    </row>
    <row r="679" spans="14:36" ht="12.75">
      <c r="N679" s="46"/>
      <c r="O679" s="46"/>
      <c r="P679" s="46"/>
      <c r="AF679" s="36"/>
      <c r="AG679" s="36"/>
      <c r="AH679" s="36"/>
      <c r="AI679" s="36"/>
      <c r="AJ679" s="36"/>
    </row>
    <row r="680" spans="14:36" ht="12.75">
      <c r="N680" s="46"/>
      <c r="O680" s="46"/>
      <c r="P680" s="46"/>
      <c r="AF680" s="36"/>
      <c r="AG680" s="36"/>
      <c r="AH680" s="36"/>
      <c r="AI680" s="36"/>
      <c r="AJ680" s="36"/>
    </row>
    <row r="681" spans="14:36" ht="12.75">
      <c r="N681" s="46"/>
      <c r="O681" s="46"/>
      <c r="P681" s="46"/>
      <c r="AF681" s="36"/>
      <c r="AG681" s="36"/>
      <c r="AH681" s="36"/>
      <c r="AI681" s="36"/>
      <c r="AJ681" s="36"/>
    </row>
    <row r="682" spans="14:36" ht="12.75">
      <c r="N682" s="46"/>
      <c r="O682" s="46"/>
      <c r="P682" s="46"/>
      <c r="AF682" s="36"/>
      <c r="AG682" s="36"/>
      <c r="AH682" s="36"/>
      <c r="AI682" s="36"/>
      <c r="AJ682" s="36"/>
    </row>
    <row r="683" spans="14:36" ht="12.75">
      <c r="N683" s="46"/>
      <c r="O683" s="46"/>
      <c r="P683" s="46"/>
      <c r="AF683" s="36"/>
      <c r="AG683" s="36"/>
      <c r="AH683" s="36"/>
      <c r="AI683" s="36"/>
      <c r="AJ683" s="36"/>
    </row>
    <row r="684" spans="14:36" ht="12.75">
      <c r="N684" s="46"/>
      <c r="O684" s="46"/>
      <c r="P684" s="46"/>
      <c r="AF684" s="36"/>
      <c r="AG684" s="36"/>
      <c r="AH684" s="36"/>
      <c r="AI684" s="36"/>
      <c r="AJ684" s="36"/>
    </row>
    <row r="685" spans="14:36" ht="12.75">
      <c r="N685" s="46"/>
      <c r="O685" s="46"/>
      <c r="P685" s="46"/>
      <c r="AF685" s="36"/>
      <c r="AG685" s="36"/>
      <c r="AH685" s="36"/>
      <c r="AI685" s="36"/>
      <c r="AJ685" s="36"/>
    </row>
    <row r="686" spans="14:36" ht="12.75">
      <c r="N686" s="46"/>
      <c r="O686" s="46"/>
      <c r="P686" s="46"/>
      <c r="AF686" s="36"/>
      <c r="AG686" s="36"/>
      <c r="AH686" s="36"/>
      <c r="AI686" s="36"/>
      <c r="AJ686" s="36"/>
    </row>
    <row r="687" spans="14:36" ht="12.75">
      <c r="N687" s="46"/>
      <c r="O687" s="46"/>
      <c r="P687" s="46"/>
      <c r="AF687" s="36"/>
      <c r="AG687" s="36"/>
      <c r="AH687" s="36"/>
      <c r="AI687" s="36"/>
      <c r="AJ687" s="36"/>
    </row>
    <row r="688" spans="14:36" ht="12.75">
      <c r="N688" s="46"/>
      <c r="O688" s="46"/>
      <c r="P688" s="46"/>
      <c r="AF688" s="36"/>
      <c r="AG688" s="36"/>
      <c r="AH688" s="36"/>
      <c r="AI688" s="36"/>
      <c r="AJ688" s="36"/>
    </row>
    <row r="689" spans="14:36" ht="12.75">
      <c r="N689" s="46"/>
      <c r="O689" s="46"/>
      <c r="P689" s="46"/>
      <c r="AF689" s="36"/>
      <c r="AG689" s="36"/>
      <c r="AH689" s="36"/>
      <c r="AI689" s="36"/>
      <c r="AJ689" s="36"/>
    </row>
    <row r="690" spans="14:36" ht="12.75">
      <c r="N690" s="46"/>
      <c r="O690" s="46"/>
      <c r="P690" s="46"/>
      <c r="AF690" s="36"/>
      <c r="AG690" s="36"/>
      <c r="AH690" s="36"/>
      <c r="AI690" s="36"/>
      <c r="AJ690" s="36"/>
    </row>
    <row r="691" spans="14:36" ht="12.75">
      <c r="N691" s="46"/>
      <c r="O691" s="46"/>
      <c r="P691" s="46"/>
      <c r="AF691" s="36"/>
      <c r="AG691" s="36"/>
      <c r="AH691" s="36"/>
      <c r="AI691" s="36"/>
      <c r="AJ691" s="36"/>
    </row>
    <row r="692" spans="14:36" ht="12.75">
      <c r="N692" s="46"/>
      <c r="O692" s="46"/>
      <c r="P692" s="46"/>
      <c r="AF692" s="36"/>
      <c r="AG692" s="36"/>
      <c r="AH692" s="36"/>
      <c r="AI692" s="36"/>
      <c r="AJ692" s="36"/>
    </row>
    <row r="693" spans="14:36" ht="12.75">
      <c r="N693" s="46"/>
      <c r="O693" s="46"/>
      <c r="P693" s="46"/>
      <c r="AF693" s="36"/>
      <c r="AG693" s="36"/>
      <c r="AH693" s="36"/>
      <c r="AI693" s="36"/>
      <c r="AJ693" s="36"/>
    </row>
    <row r="694" spans="14:36" ht="12.75">
      <c r="N694" s="46"/>
      <c r="O694" s="46"/>
      <c r="P694" s="46"/>
      <c r="AF694" s="36"/>
      <c r="AG694" s="36"/>
      <c r="AH694" s="36"/>
      <c r="AI694" s="36"/>
      <c r="AJ694" s="36"/>
    </row>
    <row r="695" spans="14:36" ht="12.75">
      <c r="N695" s="46"/>
      <c r="O695" s="46"/>
      <c r="P695" s="46"/>
      <c r="AF695" s="36"/>
      <c r="AG695" s="36"/>
      <c r="AH695" s="36"/>
      <c r="AI695" s="36"/>
      <c r="AJ695" s="36"/>
    </row>
    <row r="696" spans="14:36" ht="12.75">
      <c r="N696" s="46"/>
      <c r="O696" s="46"/>
      <c r="P696" s="46"/>
      <c r="AF696" s="36"/>
      <c r="AG696" s="36"/>
      <c r="AH696" s="36"/>
      <c r="AI696" s="36"/>
      <c r="AJ696" s="36"/>
    </row>
    <row r="697" spans="14:36" ht="12.75">
      <c r="N697" s="46"/>
      <c r="O697" s="46"/>
      <c r="P697" s="46"/>
      <c r="AF697" s="36"/>
      <c r="AG697" s="36"/>
      <c r="AH697" s="36"/>
      <c r="AI697" s="36"/>
      <c r="AJ697" s="36"/>
    </row>
    <row r="698" spans="14:36" ht="12.75">
      <c r="N698" s="46"/>
      <c r="O698" s="46"/>
      <c r="P698" s="46"/>
      <c r="AF698" s="36"/>
      <c r="AG698" s="36"/>
      <c r="AH698" s="36"/>
      <c r="AI698" s="36"/>
      <c r="AJ698" s="36"/>
    </row>
    <row r="699" spans="14:36" ht="12.75">
      <c r="N699" s="46"/>
      <c r="O699" s="46"/>
      <c r="P699" s="46"/>
      <c r="AF699" s="36"/>
      <c r="AG699" s="36"/>
      <c r="AH699" s="36"/>
      <c r="AI699" s="36"/>
      <c r="AJ699" s="36"/>
    </row>
    <row r="700" spans="14:36" ht="12.75">
      <c r="N700" s="46"/>
      <c r="O700" s="46"/>
      <c r="P700" s="46"/>
      <c r="AF700" s="36"/>
      <c r="AG700" s="36"/>
      <c r="AH700" s="36"/>
      <c r="AI700" s="36"/>
      <c r="AJ700" s="36"/>
    </row>
    <row r="701" spans="14:36" ht="12.75">
      <c r="N701" s="46"/>
      <c r="O701" s="46"/>
      <c r="P701" s="46"/>
      <c r="AF701" s="36"/>
      <c r="AG701" s="36"/>
      <c r="AH701" s="36"/>
      <c r="AI701" s="36"/>
      <c r="AJ701" s="36"/>
    </row>
    <row r="702" spans="14:36" ht="12.75">
      <c r="N702" s="46"/>
      <c r="O702" s="46"/>
      <c r="P702" s="46"/>
      <c r="AF702" s="36"/>
      <c r="AG702" s="36"/>
      <c r="AH702" s="36"/>
      <c r="AI702" s="36"/>
      <c r="AJ702" s="36"/>
    </row>
    <row r="703" spans="14:36" ht="12.75">
      <c r="N703" s="46"/>
      <c r="O703" s="46"/>
      <c r="P703" s="46"/>
      <c r="AF703" s="36"/>
      <c r="AG703" s="36"/>
      <c r="AH703" s="36"/>
      <c r="AI703" s="36"/>
      <c r="AJ703" s="36"/>
    </row>
    <row r="704" spans="14:36" ht="12.75">
      <c r="N704" s="46"/>
      <c r="O704" s="46"/>
      <c r="P704" s="46"/>
      <c r="AF704" s="36"/>
      <c r="AG704" s="36"/>
      <c r="AH704" s="36"/>
      <c r="AI704" s="36"/>
      <c r="AJ704" s="36"/>
    </row>
    <row r="705" spans="14:36" ht="12.75">
      <c r="N705" s="46"/>
      <c r="O705" s="46"/>
      <c r="P705" s="46"/>
      <c r="AF705" s="36"/>
      <c r="AG705" s="36"/>
      <c r="AH705" s="36"/>
      <c r="AI705" s="36"/>
      <c r="AJ705" s="36"/>
    </row>
    <row r="706" spans="14:36" ht="12.75">
      <c r="N706" s="46"/>
      <c r="O706" s="46"/>
      <c r="P706" s="46"/>
      <c r="AF706" s="36"/>
      <c r="AG706" s="36"/>
      <c r="AH706" s="36"/>
      <c r="AI706" s="36"/>
      <c r="AJ706" s="36"/>
    </row>
    <row r="707" spans="14:36" ht="12.75">
      <c r="N707" s="46"/>
      <c r="O707" s="46"/>
      <c r="P707" s="46"/>
      <c r="AF707" s="36"/>
      <c r="AG707" s="36"/>
      <c r="AH707" s="36"/>
      <c r="AI707" s="36"/>
      <c r="AJ707" s="36"/>
    </row>
    <row r="708" spans="14:36" ht="12.75">
      <c r="N708" s="46"/>
      <c r="O708" s="46"/>
      <c r="P708" s="46"/>
      <c r="AF708" s="36"/>
      <c r="AG708" s="36"/>
      <c r="AH708" s="36"/>
      <c r="AI708" s="36"/>
      <c r="AJ708" s="36"/>
    </row>
    <row r="709" spans="14:36" ht="12.75">
      <c r="N709" s="46"/>
      <c r="O709" s="46"/>
      <c r="P709" s="46"/>
      <c r="AF709" s="36"/>
      <c r="AG709" s="36"/>
      <c r="AH709" s="36"/>
      <c r="AI709" s="36"/>
      <c r="AJ709" s="36"/>
    </row>
    <row r="710" spans="14:36" ht="12.75">
      <c r="N710" s="46"/>
      <c r="O710" s="46"/>
      <c r="P710" s="46"/>
      <c r="AF710" s="36"/>
      <c r="AG710" s="36"/>
      <c r="AH710" s="36"/>
      <c r="AI710" s="36"/>
      <c r="AJ710" s="36"/>
    </row>
    <row r="711" spans="14:36" ht="12.75">
      <c r="N711" s="46"/>
      <c r="O711" s="46"/>
      <c r="P711" s="46"/>
      <c r="AF711" s="36"/>
      <c r="AG711" s="36"/>
      <c r="AH711" s="36"/>
      <c r="AI711" s="36"/>
      <c r="AJ711" s="36"/>
    </row>
    <row r="712" spans="14:36" ht="12.75">
      <c r="N712" s="46"/>
      <c r="O712" s="46"/>
      <c r="P712" s="46"/>
      <c r="AF712" s="36"/>
      <c r="AG712" s="36"/>
      <c r="AH712" s="36"/>
      <c r="AI712" s="36"/>
      <c r="AJ712" s="36"/>
    </row>
    <row r="713" spans="14:36" ht="12.75">
      <c r="N713" s="46"/>
      <c r="O713" s="46"/>
      <c r="P713" s="46"/>
      <c r="AF713" s="36"/>
      <c r="AG713" s="36"/>
      <c r="AH713" s="36"/>
      <c r="AI713" s="36"/>
      <c r="AJ713" s="36"/>
    </row>
    <row r="714" spans="14:36" ht="12.75">
      <c r="N714" s="46"/>
      <c r="O714" s="46"/>
      <c r="P714" s="46"/>
      <c r="AF714" s="36"/>
      <c r="AG714" s="36"/>
      <c r="AH714" s="36"/>
      <c r="AI714" s="36"/>
      <c r="AJ714" s="36"/>
    </row>
    <row r="715" spans="14:36" ht="12.75">
      <c r="N715" s="46"/>
      <c r="O715" s="46"/>
      <c r="P715" s="46"/>
      <c r="AF715" s="36"/>
      <c r="AG715" s="36"/>
      <c r="AH715" s="36"/>
      <c r="AI715" s="36"/>
      <c r="AJ715" s="36"/>
    </row>
    <row r="716" spans="14:36" ht="12.75">
      <c r="N716" s="46"/>
      <c r="O716" s="46"/>
      <c r="P716" s="46"/>
      <c r="AF716" s="36"/>
      <c r="AG716" s="36"/>
      <c r="AH716" s="36"/>
      <c r="AI716" s="36"/>
      <c r="AJ716" s="36"/>
    </row>
    <row r="717" spans="14:36" ht="12.75">
      <c r="N717" s="46"/>
      <c r="O717" s="46"/>
      <c r="P717" s="46"/>
      <c r="AF717" s="36"/>
      <c r="AG717" s="36"/>
      <c r="AH717" s="36"/>
      <c r="AI717" s="36"/>
      <c r="AJ717" s="36"/>
    </row>
    <row r="718" spans="14:36" ht="12.75">
      <c r="N718" s="46"/>
      <c r="O718" s="46"/>
      <c r="P718" s="46"/>
      <c r="AF718" s="36"/>
      <c r="AG718" s="36"/>
      <c r="AH718" s="36"/>
      <c r="AI718" s="36"/>
      <c r="AJ718" s="36"/>
    </row>
    <row r="719" spans="14:36" ht="12.75">
      <c r="N719" s="46"/>
      <c r="O719" s="46"/>
      <c r="P719" s="46"/>
      <c r="AF719" s="36"/>
      <c r="AG719" s="36"/>
      <c r="AH719" s="36"/>
      <c r="AI719" s="36"/>
      <c r="AJ719" s="36"/>
    </row>
    <row r="720" spans="14:36" ht="12.75">
      <c r="N720" s="46"/>
      <c r="O720" s="46"/>
      <c r="P720" s="46"/>
      <c r="AF720" s="36"/>
      <c r="AG720" s="36"/>
      <c r="AH720" s="36"/>
      <c r="AI720" s="36"/>
      <c r="AJ720" s="36"/>
    </row>
    <row r="721" spans="14:36" ht="12.75">
      <c r="N721" s="46"/>
      <c r="O721" s="46"/>
      <c r="P721" s="46"/>
      <c r="AF721" s="36"/>
      <c r="AG721" s="36"/>
      <c r="AH721" s="36"/>
      <c r="AI721" s="36"/>
      <c r="AJ721" s="36"/>
    </row>
    <row r="722" spans="14:36" ht="12.75">
      <c r="N722" s="46"/>
      <c r="O722" s="46"/>
      <c r="P722" s="46"/>
      <c r="AF722" s="36"/>
      <c r="AG722" s="36"/>
      <c r="AH722" s="36"/>
      <c r="AI722" s="36"/>
      <c r="AJ722" s="36"/>
    </row>
    <row r="723" spans="14:36" ht="12.75">
      <c r="N723" s="46"/>
      <c r="O723" s="46"/>
      <c r="P723" s="46"/>
      <c r="AF723" s="36"/>
      <c r="AG723" s="36"/>
      <c r="AH723" s="36"/>
      <c r="AI723" s="36"/>
      <c r="AJ723" s="36"/>
    </row>
    <row r="724" spans="14:36" ht="12.75">
      <c r="N724" s="46"/>
      <c r="O724" s="46"/>
      <c r="P724" s="46"/>
      <c r="AF724" s="36"/>
      <c r="AG724" s="36"/>
      <c r="AH724" s="36"/>
      <c r="AI724" s="36"/>
      <c r="AJ724" s="36"/>
    </row>
    <row r="725" spans="14:36" ht="12.75">
      <c r="N725" s="46"/>
      <c r="O725" s="46"/>
      <c r="P725" s="46"/>
      <c r="AF725" s="36"/>
      <c r="AG725" s="36"/>
      <c r="AH725" s="36"/>
      <c r="AI725" s="36"/>
      <c r="AJ725" s="36"/>
    </row>
    <row r="726" spans="14:36" ht="12.75">
      <c r="N726" s="46"/>
      <c r="O726" s="46"/>
      <c r="P726" s="46"/>
      <c r="AF726" s="36"/>
      <c r="AG726" s="36"/>
      <c r="AH726" s="36"/>
      <c r="AI726" s="36"/>
      <c r="AJ726" s="36"/>
    </row>
    <row r="727" spans="14:36" ht="12.75">
      <c r="N727" s="46"/>
      <c r="O727" s="46"/>
      <c r="P727" s="46"/>
      <c r="AF727" s="36"/>
      <c r="AG727" s="36"/>
      <c r="AH727" s="36"/>
      <c r="AI727" s="36"/>
      <c r="AJ727" s="36"/>
    </row>
    <row r="728" spans="14:36" ht="12.75">
      <c r="N728" s="46"/>
      <c r="O728" s="46"/>
      <c r="P728" s="46"/>
      <c r="AF728" s="36"/>
      <c r="AG728" s="36"/>
      <c r="AH728" s="36"/>
      <c r="AI728" s="36"/>
      <c r="AJ728" s="36"/>
    </row>
    <row r="729" spans="14:36" ht="12.75">
      <c r="N729" s="46"/>
      <c r="O729" s="46"/>
      <c r="P729" s="46"/>
      <c r="AF729" s="36"/>
      <c r="AG729" s="36"/>
      <c r="AH729" s="36"/>
      <c r="AI729" s="36"/>
      <c r="AJ729" s="36"/>
    </row>
    <row r="730" spans="14:36" ht="12.75">
      <c r="N730" s="46"/>
      <c r="O730" s="46"/>
      <c r="P730" s="46"/>
      <c r="AF730" s="36"/>
      <c r="AG730" s="36"/>
      <c r="AH730" s="36"/>
      <c r="AI730" s="36"/>
      <c r="AJ730" s="36"/>
    </row>
    <row r="731" spans="14:36" ht="12.75">
      <c r="N731" s="46"/>
      <c r="O731" s="46"/>
      <c r="P731" s="46"/>
      <c r="AF731" s="36"/>
      <c r="AG731" s="36"/>
      <c r="AH731" s="36"/>
      <c r="AI731" s="36"/>
      <c r="AJ731" s="36"/>
    </row>
    <row r="732" spans="14:36" ht="12.75">
      <c r="N732" s="46"/>
      <c r="O732" s="46"/>
      <c r="P732" s="46"/>
      <c r="AF732" s="36"/>
      <c r="AG732" s="36"/>
      <c r="AH732" s="36"/>
      <c r="AI732" s="36"/>
      <c r="AJ732" s="36"/>
    </row>
    <row r="733" spans="14:36" ht="12.75">
      <c r="N733" s="46"/>
      <c r="O733" s="46"/>
      <c r="P733" s="46"/>
      <c r="AF733" s="36"/>
      <c r="AG733" s="36"/>
      <c r="AH733" s="36"/>
      <c r="AI733" s="36"/>
      <c r="AJ733" s="36"/>
    </row>
    <row r="734" spans="14:36" ht="12.75">
      <c r="N734" s="46"/>
      <c r="O734" s="46"/>
      <c r="P734" s="46"/>
      <c r="AF734" s="36"/>
      <c r="AG734" s="36"/>
      <c r="AH734" s="36"/>
      <c r="AI734" s="36"/>
      <c r="AJ734" s="36"/>
    </row>
    <row r="735" spans="14:36" ht="12.75">
      <c r="N735" s="46"/>
      <c r="O735" s="46"/>
      <c r="P735" s="46"/>
      <c r="AF735" s="36"/>
      <c r="AG735" s="36"/>
      <c r="AH735" s="36"/>
      <c r="AI735" s="36"/>
      <c r="AJ735" s="36"/>
    </row>
    <row r="736" spans="14:36" ht="12.75">
      <c r="N736" s="46"/>
      <c r="O736" s="46"/>
      <c r="P736" s="46"/>
      <c r="AF736" s="36"/>
      <c r="AG736" s="36"/>
      <c r="AH736" s="36"/>
      <c r="AI736" s="36"/>
      <c r="AJ736" s="36"/>
    </row>
    <row r="737" spans="14:36" ht="12.75">
      <c r="N737" s="46"/>
      <c r="O737" s="46"/>
      <c r="P737" s="46"/>
      <c r="AF737" s="36"/>
      <c r="AG737" s="36"/>
      <c r="AH737" s="36"/>
      <c r="AI737" s="36"/>
      <c r="AJ737" s="36"/>
    </row>
    <row r="738" spans="14:36" ht="12.75">
      <c r="N738" s="46"/>
      <c r="O738" s="46"/>
      <c r="P738" s="46"/>
      <c r="AF738" s="36"/>
      <c r="AG738" s="36"/>
      <c r="AH738" s="36"/>
      <c r="AI738" s="36"/>
      <c r="AJ738" s="36"/>
    </row>
    <row r="739" spans="14:36" ht="12.75">
      <c r="N739" s="46"/>
      <c r="O739" s="46"/>
      <c r="P739" s="46"/>
      <c r="AF739" s="36"/>
      <c r="AG739" s="36"/>
      <c r="AH739" s="36"/>
      <c r="AI739" s="36"/>
      <c r="AJ739" s="36"/>
    </row>
    <row r="740" spans="14:36" ht="12.75">
      <c r="N740" s="46"/>
      <c r="O740" s="46"/>
      <c r="P740" s="46"/>
      <c r="AF740" s="36"/>
      <c r="AG740" s="36"/>
      <c r="AH740" s="36"/>
      <c r="AI740" s="36"/>
      <c r="AJ740" s="36"/>
    </row>
    <row r="741" spans="14:36" ht="12.75">
      <c r="N741" s="46"/>
      <c r="O741" s="46"/>
      <c r="P741" s="46"/>
      <c r="AF741" s="36"/>
      <c r="AG741" s="36"/>
      <c r="AH741" s="36"/>
      <c r="AI741" s="36"/>
      <c r="AJ741" s="36"/>
    </row>
    <row r="742" spans="14:36" ht="12.75">
      <c r="N742" s="46"/>
      <c r="O742" s="46"/>
      <c r="P742" s="46"/>
      <c r="AF742" s="36"/>
      <c r="AG742" s="36"/>
      <c r="AH742" s="36"/>
      <c r="AI742" s="36"/>
      <c r="AJ742" s="36"/>
    </row>
    <row r="743" spans="14:36" ht="12.75">
      <c r="N743" s="46"/>
      <c r="O743" s="46"/>
      <c r="P743" s="46"/>
      <c r="AF743" s="36"/>
      <c r="AG743" s="36"/>
      <c r="AH743" s="36"/>
      <c r="AI743" s="36"/>
      <c r="AJ743" s="36"/>
    </row>
    <row r="744" spans="14:36" ht="12.75">
      <c r="N744" s="46"/>
      <c r="O744" s="46"/>
      <c r="P744" s="46"/>
      <c r="AF744" s="36"/>
      <c r="AG744" s="36"/>
      <c r="AH744" s="36"/>
      <c r="AI744" s="36"/>
      <c r="AJ744" s="36"/>
    </row>
    <row r="745" spans="14:36" ht="12.75">
      <c r="N745" s="46"/>
      <c r="O745" s="46"/>
      <c r="P745" s="46"/>
      <c r="AF745" s="36"/>
      <c r="AG745" s="36"/>
      <c r="AH745" s="36"/>
      <c r="AI745" s="36"/>
      <c r="AJ745" s="36"/>
    </row>
    <row r="746" spans="14:36" ht="12.75">
      <c r="N746" s="46"/>
      <c r="O746" s="46"/>
      <c r="P746" s="46"/>
      <c r="AF746" s="36"/>
      <c r="AG746" s="36"/>
      <c r="AH746" s="36"/>
      <c r="AI746" s="36"/>
      <c r="AJ746" s="36"/>
    </row>
    <row r="747" spans="14:36" ht="12.75">
      <c r="N747" s="46"/>
      <c r="O747" s="46"/>
      <c r="P747" s="46"/>
      <c r="AF747" s="36"/>
      <c r="AG747" s="36"/>
      <c r="AH747" s="36"/>
      <c r="AI747" s="36"/>
      <c r="AJ747" s="36"/>
    </row>
    <row r="748" spans="14:36" ht="12.75">
      <c r="N748" s="46"/>
      <c r="O748" s="46"/>
      <c r="P748" s="46"/>
      <c r="AF748" s="36"/>
      <c r="AG748" s="36"/>
      <c r="AH748" s="36"/>
      <c r="AI748" s="36"/>
      <c r="AJ748" s="36"/>
    </row>
    <row r="749" spans="14:36" ht="12.75">
      <c r="N749" s="46"/>
      <c r="O749" s="46"/>
      <c r="P749" s="46"/>
      <c r="AF749" s="36"/>
      <c r="AG749" s="36"/>
      <c r="AH749" s="36"/>
      <c r="AI749" s="36"/>
      <c r="AJ749" s="36"/>
    </row>
    <row r="750" spans="14:36" ht="12.75">
      <c r="N750" s="46"/>
      <c r="O750" s="46"/>
      <c r="P750" s="46"/>
      <c r="AF750" s="36"/>
      <c r="AG750" s="36"/>
      <c r="AH750" s="36"/>
      <c r="AI750" s="36"/>
      <c r="AJ750" s="36"/>
    </row>
    <row r="751" spans="14:36" ht="12.75">
      <c r="N751" s="46"/>
      <c r="O751" s="46"/>
      <c r="P751" s="46"/>
      <c r="AF751" s="36"/>
      <c r="AG751" s="36"/>
      <c r="AH751" s="36"/>
      <c r="AI751" s="36"/>
      <c r="AJ751" s="36"/>
    </row>
    <row r="752" spans="14:36" ht="12.75">
      <c r="N752" s="46"/>
      <c r="O752" s="46"/>
      <c r="P752" s="46"/>
      <c r="AF752" s="36"/>
      <c r="AG752" s="36"/>
      <c r="AH752" s="36"/>
      <c r="AI752" s="36"/>
      <c r="AJ752" s="36"/>
    </row>
    <row r="753" spans="14:36" ht="12.75">
      <c r="N753" s="46"/>
      <c r="O753" s="46"/>
      <c r="P753" s="46"/>
      <c r="AF753" s="36"/>
      <c r="AG753" s="36"/>
      <c r="AH753" s="36"/>
      <c r="AI753" s="36"/>
      <c r="AJ753" s="36"/>
    </row>
    <row r="754" spans="14:36" ht="12.75">
      <c r="N754" s="46"/>
      <c r="O754" s="46"/>
      <c r="P754" s="46"/>
      <c r="AF754" s="36"/>
      <c r="AG754" s="36"/>
      <c r="AH754" s="36"/>
      <c r="AI754" s="36"/>
      <c r="AJ754" s="36"/>
    </row>
    <row r="755" spans="14:36" ht="12.75">
      <c r="N755" s="46"/>
      <c r="O755" s="46"/>
      <c r="P755" s="46"/>
      <c r="AF755" s="36"/>
      <c r="AG755" s="36"/>
      <c r="AH755" s="36"/>
      <c r="AI755" s="36"/>
      <c r="AJ755" s="36"/>
    </row>
    <row r="756" spans="14:36" ht="12.75">
      <c r="N756" s="46"/>
      <c r="O756" s="46"/>
      <c r="P756" s="46"/>
      <c r="AF756" s="36"/>
      <c r="AG756" s="36"/>
      <c r="AH756" s="36"/>
      <c r="AI756" s="36"/>
      <c r="AJ756" s="36"/>
    </row>
    <row r="757" spans="14:36" ht="12.75">
      <c r="N757" s="46"/>
      <c r="O757" s="46"/>
      <c r="P757" s="46"/>
      <c r="AF757" s="36"/>
      <c r="AG757" s="36"/>
      <c r="AH757" s="36"/>
      <c r="AI757" s="36"/>
      <c r="AJ757" s="36"/>
    </row>
    <row r="758" spans="14:36" ht="12.75">
      <c r="N758" s="46"/>
      <c r="O758" s="46"/>
      <c r="P758" s="46"/>
      <c r="AF758" s="36"/>
      <c r="AG758" s="36"/>
      <c r="AH758" s="36"/>
      <c r="AI758" s="36"/>
      <c r="AJ758" s="36"/>
    </row>
    <row r="759" spans="14:36" ht="12.75">
      <c r="N759" s="46"/>
      <c r="O759" s="46"/>
      <c r="P759" s="46"/>
      <c r="AF759" s="36"/>
      <c r="AG759" s="36"/>
      <c r="AH759" s="36"/>
      <c r="AI759" s="36"/>
      <c r="AJ759" s="36"/>
    </row>
    <row r="760" spans="14:36" ht="12.75">
      <c r="N760" s="46"/>
      <c r="O760" s="46"/>
      <c r="P760" s="46"/>
      <c r="AF760" s="36"/>
      <c r="AG760" s="36"/>
      <c r="AH760" s="36"/>
      <c r="AI760" s="36"/>
      <c r="AJ760" s="36"/>
    </row>
    <row r="761" spans="14:36" ht="12.75">
      <c r="N761" s="46"/>
      <c r="O761" s="46"/>
      <c r="P761" s="46"/>
      <c r="AF761" s="36"/>
      <c r="AG761" s="36"/>
      <c r="AH761" s="36"/>
      <c r="AI761" s="36"/>
      <c r="AJ761" s="36"/>
    </row>
    <row r="762" spans="14:36" ht="12.75">
      <c r="N762" s="46"/>
      <c r="O762" s="46"/>
      <c r="P762" s="46"/>
      <c r="AF762" s="36"/>
      <c r="AG762" s="36"/>
      <c r="AH762" s="36"/>
      <c r="AI762" s="36"/>
      <c r="AJ762" s="36"/>
    </row>
    <row r="763" spans="14:36" ht="12.75">
      <c r="N763" s="46"/>
      <c r="O763" s="46"/>
      <c r="P763" s="46"/>
      <c r="AF763" s="36"/>
      <c r="AG763" s="36"/>
      <c r="AH763" s="36"/>
      <c r="AI763" s="36"/>
      <c r="AJ763" s="36"/>
    </row>
    <row r="764" spans="14:36" ht="12.75">
      <c r="N764" s="46"/>
      <c r="O764" s="46"/>
      <c r="P764" s="46"/>
      <c r="AF764" s="36"/>
      <c r="AG764" s="36"/>
      <c r="AH764" s="36"/>
      <c r="AI764" s="36"/>
      <c r="AJ764" s="36"/>
    </row>
    <row r="765" spans="14:36" ht="12.75">
      <c r="N765" s="46"/>
      <c r="O765" s="46"/>
      <c r="P765" s="46"/>
      <c r="AF765" s="36"/>
      <c r="AG765" s="36"/>
      <c r="AH765" s="36"/>
      <c r="AI765" s="36"/>
      <c r="AJ765" s="36"/>
    </row>
    <row r="766" spans="14:36" ht="12.75">
      <c r="N766" s="46"/>
      <c r="O766" s="46"/>
      <c r="P766" s="46"/>
      <c r="AF766" s="36"/>
      <c r="AG766" s="36"/>
      <c r="AH766" s="36"/>
      <c r="AI766" s="36"/>
      <c r="AJ766" s="36"/>
    </row>
    <row r="767" spans="14:36" ht="12.75">
      <c r="N767" s="46"/>
      <c r="O767" s="46"/>
      <c r="P767" s="46"/>
      <c r="AF767" s="36"/>
      <c r="AG767" s="36"/>
      <c r="AH767" s="36"/>
      <c r="AI767" s="36"/>
      <c r="AJ767" s="36"/>
    </row>
    <row r="768" spans="14:36" ht="12.75">
      <c r="N768" s="46"/>
      <c r="O768" s="46"/>
      <c r="P768" s="46"/>
      <c r="AF768" s="36"/>
      <c r="AG768" s="36"/>
      <c r="AH768" s="36"/>
      <c r="AI768" s="36"/>
      <c r="AJ768" s="36"/>
    </row>
    <row r="769" spans="14:36" ht="12.75">
      <c r="N769" s="46"/>
      <c r="O769" s="46"/>
      <c r="P769" s="46"/>
      <c r="AF769" s="36"/>
      <c r="AG769" s="36"/>
      <c r="AH769" s="36"/>
      <c r="AI769" s="36"/>
      <c r="AJ769" s="36"/>
    </row>
    <row r="770" spans="14:36" ht="12.75">
      <c r="N770" s="46"/>
      <c r="O770" s="46"/>
      <c r="P770" s="46"/>
      <c r="AF770" s="36"/>
      <c r="AG770" s="36"/>
      <c r="AH770" s="36"/>
      <c r="AI770" s="36"/>
      <c r="AJ770" s="36"/>
    </row>
    <row r="771" spans="14:36" ht="12.75">
      <c r="N771" s="46"/>
      <c r="O771" s="46"/>
      <c r="P771" s="46"/>
      <c r="AF771" s="36"/>
      <c r="AG771" s="36"/>
      <c r="AH771" s="36"/>
      <c r="AI771" s="36"/>
      <c r="AJ771" s="36"/>
    </row>
    <row r="772" spans="14:36" ht="12.75">
      <c r="N772" s="46"/>
      <c r="O772" s="46"/>
      <c r="P772" s="46"/>
      <c r="AF772" s="36"/>
      <c r="AG772" s="36"/>
      <c r="AH772" s="36"/>
      <c r="AI772" s="36"/>
      <c r="AJ772" s="36"/>
    </row>
    <row r="773" spans="14:36" ht="12.75">
      <c r="N773" s="46"/>
      <c r="O773" s="46"/>
      <c r="P773" s="46"/>
      <c r="AF773" s="36"/>
      <c r="AG773" s="36"/>
      <c r="AH773" s="36"/>
      <c r="AI773" s="36"/>
      <c r="AJ773" s="36"/>
    </row>
    <row r="774" spans="14:36" ht="12.75">
      <c r="N774" s="46"/>
      <c r="O774" s="46"/>
      <c r="P774" s="46"/>
      <c r="AF774" s="36"/>
      <c r="AG774" s="36"/>
      <c r="AH774" s="36"/>
      <c r="AI774" s="36"/>
      <c r="AJ774" s="36"/>
    </row>
    <row r="775" spans="14:36" ht="12.75">
      <c r="N775" s="46"/>
      <c r="O775" s="46"/>
      <c r="P775" s="46"/>
      <c r="AF775" s="36"/>
      <c r="AG775" s="36"/>
      <c r="AH775" s="36"/>
      <c r="AI775" s="36"/>
      <c r="AJ775" s="36"/>
    </row>
    <row r="776" spans="14:36" ht="12.75">
      <c r="N776" s="46"/>
      <c r="O776" s="46"/>
      <c r="P776" s="46"/>
      <c r="AF776" s="36"/>
      <c r="AG776" s="36"/>
      <c r="AH776" s="36"/>
      <c r="AI776" s="36"/>
      <c r="AJ776" s="36"/>
    </row>
    <row r="777" spans="14:36" ht="12.75">
      <c r="N777" s="46"/>
      <c r="O777" s="46"/>
      <c r="P777" s="46"/>
      <c r="AF777" s="36"/>
      <c r="AG777" s="36"/>
      <c r="AH777" s="36"/>
      <c r="AI777" s="36"/>
      <c r="AJ777" s="36"/>
    </row>
    <row r="778" spans="14:36" ht="12.75">
      <c r="N778" s="46"/>
      <c r="O778" s="46"/>
      <c r="P778" s="46"/>
      <c r="AF778" s="36"/>
      <c r="AG778" s="36"/>
      <c r="AH778" s="36"/>
      <c r="AI778" s="36"/>
      <c r="AJ778" s="36"/>
    </row>
    <row r="779" spans="14:36" ht="12.75">
      <c r="N779" s="46"/>
      <c r="O779" s="46"/>
      <c r="P779" s="46"/>
      <c r="AF779" s="36"/>
      <c r="AG779" s="36"/>
      <c r="AH779" s="36"/>
      <c r="AI779" s="36"/>
      <c r="AJ779" s="36"/>
    </row>
    <row r="780" spans="14:36" ht="12.75">
      <c r="N780" s="46"/>
      <c r="O780" s="46"/>
      <c r="P780" s="46"/>
      <c r="AF780" s="36"/>
      <c r="AG780" s="36"/>
      <c r="AH780" s="36"/>
      <c r="AI780" s="36"/>
      <c r="AJ780" s="36"/>
    </row>
    <row r="781" spans="14:36" ht="12.75">
      <c r="N781" s="46"/>
      <c r="O781" s="46"/>
      <c r="P781" s="46"/>
      <c r="AF781" s="36"/>
      <c r="AG781" s="36"/>
      <c r="AH781" s="36"/>
      <c r="AI781" s="36"/>
      <c r="AJ781" s="36"/>
    </row>
    <row r="782" spans="14:36" ht="12.75">
      <c r="N782" s="46"/>
      <c r="O782" s="46"/>
      <c r="P782" s="46"/>
      <c r="AF782" s="36"/>
      <c r="AG782" s="36"/>
      <c r="AH782" s="36"/>
      <c r="AI782" s="36"/>
      <c r="AJ782" s="36"/>
    </row>
    <row r="783" spans="14:36" ht="12.75">
      <c r="N783" s="46"/>
      <c r="O783" s="46"/>
      <c r="P783" s="46"/>
      <c r="AF783" s="36"/>
      <c r="AG783" s="36"/>
      <c r="AH783" s="36"/>
      <c r="AI783" s="36"/>
      <c r="AJ783" s="36"/>
    </row>
    <row r="784" spans="14:36" ht="12.75">
      <c r="N784" s="46"/>
      <c r="O784" s="46"/>
      <c r="P784" s="46"/>
      <c r="AF784" s="36"/>
      <c r="AG784" s="36"/>
      <c r="AH784" s="36"/>
      <c r="AI784" s="36"/>
      <c r="AJ784" s="36"/>
    </row>
    <row r="785" spans="14:36" ht="12.75">
      <c r="N785" s="46"/>
      <c r="O785" s="46"/>
      <c r="P785" s="46"/>
      <c r="AF785" s="36"/>
      <c r="AG785" s="36"/>
      <c r="AH785" s="36"/>
      <c r="AI785" s="36"/>
      <c r="AJ785" s="36"/>
    </row>
    <row r="786" spans="14:36" ht="12.75">
      <c r="N786" s="46"/>
      <c r="O786" s="46"/>
      <c r="P786" s="46"/>
      <c r="AF786" s="36"/>
      <c r="AG786" s="36"/>
      <c r="AH786" s="36"/>
      <c r="AI786" s="36"/>
      <c r="AJ786" s="36"/>
    </row>
    <row r="787" spans="14:36" ht="12.75">
      <c r="N787" s="46"/>
      <c r="O787" s="46"/>
      <c r="P787" s="46"/>
      <c r="AF787" s="36"/>
      <c r="AG787" s="36"/>
      <c r="AH787" s="36"/>
      <c r="AI787" s="36"/>
      <c r="AJ787" s="36"/>
    </row>
    <row r="788" spans="14:36" ht="12.75">
      <c r="N788" s="46"/>
      <c r="O788" s="46"/>
      <c r="P788" s="46"/>
      <c r="AF788" s="36"/>
      <c r="AG788" s="36"/>
      <c r="AH788" s="36"/>
      <c r="AI788" s="36"/>
      <c r="AJ788" s="36"/>
    </row>
    <row r="789" spans="14:36" ht="12.75">
      <c r="N789" s="46"/>
      <c r="O789" s="46"/>
      <c r="P789" s="46"/>
      <c r="AF789" s="36"/>
      <c r="AG789" s="36"/>
      <c r="AH789" s="36"/>
      <c r="AI789" s="36"/>
      <c r="AJ789" s="36"/>
    </row>
    <row r="790" spans="14:36" ht="12.75">
      <c r="N790" s="46"/>
      <c r="O790" s="46"/>
      <c r="P790" s="46"/>
      <c r="AF790" s="36"/>
      <c r="AG790" s="36"/>
      <c r="AH790" s="36"/>
      <c r="AI790" s="36"/>
      <c r="AJ790" s="36"/>
    </row>
    <row r="791" spans="14:36" ht="12.75">
      <c r="N791" s="46"/>
      <c r="O791" s="46"/>
      <c r="P791" s="46"/>
      <c r="AF791" s="36"/>
      <c r="AG791" s="36"/>
      <c r="AH791" s="36"/>
      <c r="AI791" s="36"/>
      <c r="AJ791" s="36"/>
    </row>
    <row r="792" spans="14:36" ht="12.75">
      <c r="N792" s="46"/>
      <c r="O792" s="46"/>
      <c r="P792" s="46"/>
      <c r="AF792" s="36"/>
      <c r="AG792" s="36"/>
      <c r="AH792" s="36"/>
      <c r="AI792" s="36"/>
      <c r="AJ792" s="36"/>
    </row>
    <row r="793" spans="14:36" ht="12.75">
      <c r="N793" s="46"/>
      <c r="O793" s="46"/>
      <c r="P793" s="46"/>
      <c r="AF793" s="36"/>
      <c r="AG793" s="36"/>
      <c r="AH793" s="36"/>
      <c r="AI793" s="36"/>
      <c r="AJ793" s="36"/>
    </row>
    <row r="794" spans="14:36" ht="12.75">
      <c r="N794" s="46"/>
      <c r="O794" s="46"/>
      <c r="P794" s="46"/>
      <c r="AF794" s="36"/>
      <c r="AG794" s="36"/>
      <c r="AH794" s="36"/>
      <c r="AI794" s="36"/>
      <c r="AJ794" s="36"/>
    </row>
    <row r="795" spans="14:36" ht="12.75">
      <c r="N795" s="46"/>
      <c r="O795" s="46"/>
      <c r="P795" s="46"/>
      <c r="AF795" s="36"/>
      <c r="AG795" s="36"/>
      <c r="AH795" s="36"/>
      <c r="AI795" s="36"/>
      <c r="AJ795" s="36"/>
    </row>
    <row r="796" spans="14:36" ht="12.75">
      <c r="N796" s="46"/>
      <c r="O796" s="46"/>
      <c r="P796" s="46"/>
      <c r="AF796" s="36"/>
      <c r="AG796" s="36"/>
      <c r="AH796" s="36"/>
      <c r="AI796" s="36"/>
      <c r="AJ796" s="36"/>
    </row>
    <row r="797" spans="14:36" ht="12.75">
      <c r="N797" s="46"/>
      <c r="O797" s="46"/>
      <c r="P797" s="46"/>
      <c r="AF797" s="36"/>
      <c r="AG797" s="36"/>
      <c r="AH797" s="36"/>
      <c r="AI797" s="36"/>
      <c r="AJ797" s="36"/>
    </row>
    <row r="798" spans="14:36" ht="12.75">
      <c r="N798" s="46"/>
      <c r="O798" s="46"/>
      <c r="P798" s="46"/>
      <c r="AF798" s="36"/>
      <c r="AG798" s="36"/>
      <c r="AH798" s="36"/>
      <c r="AI798" s="36"/>
      <c r="AJ798" s="36"/>
    </row>
    <row r="799" spans="14:36" ht="12.75">
      <c r="N799" s="46"/>
      <c r="O799" s="46"/>
      <c r="P799" s="46"/>
      <c r="AF799" s="36"/>
      <c r="AG799" s="36"/>
      <c r="AH799" s="36"/>
      <c r="AI799" s="36"/>
      <c r="AJ799" s="36"/>
    </row>
    <row r="800" spans="14:36" ht="12.75">
      <c r="N800" s="46"/>
      <c r="O800" s="46"/>
      <c r="P800" s="46"/>
      <c r="AF800" s="36"/>
      <c r="AG800" s="36"/>
      <c r="AH800" s="36"/>
      <c r="AI800" s="36"/>
      <c r="AJ800" s="36"/>
    </row>
    <row r="801" spans="14:36" ht="12.75">
      <c r="N801" s="46"/>
      <c r="O801" s="46"/>
      <c r="P801" s="46"/>
      <c r="AF801" s="36"/>
      <c r="AG801" s="36"/>
      <c r="AH801" s="36"/>
      <c r="AI801" s="36"/>
      <c r="AJ801" s="36"/>
    </row>
    <row r="802" spans="14:36" ht="12.75">
      <c r="N802" s="46"/>
      <c r="O802" s="46"/>
      <c r="P802" s="46"/>
      <c r="AF802" s="36"/>
      <c r="AG802" s="36"/>
      <c r="AH802" s="36"/>
      <c r="AI802" s="36"/>
      <c r="AJ802" s="36"/>
    </row>
    <row r="803" spans="14:36" ht="12.75">
      <c r="N803" s="46"/>
      <c r="O803" s="46"/>
      <c r="P803" s="46"/>
      <c r="AF803" s="36"/>
      <c r="AG803" s="36"/>
      <c r="AH803" s="36"/>
      <c r="AI803" s="36"/>
      <c r="AJ803" s="36"/>
    </row>
    <row r="804" spans="14:36" ht="12.75">
      <c r="N804" s="46"/>
      <c r="O804" s="46"/>
      <c r="P804" s="46"/>
      <c r="AF804" s="36"/>
      <c r="AG804" s="36"/>
      <c r="AH804" s="36"/>
      <c r="AI804" s="36"/>
      <c r="AJ804" s="36"/>
    </row>
    <row r="805" spans="14:36" ht="12.75">
      <c r="N805" s="46"/>
      <c r="O805" s="46"/>
      <c r="P805" s="46"/>
      <c r="AF805" s="36"/>
      <c r="AG805" s="36"/>
      <c r="AH805" s="36"/>
      <c r="AI805" s="36"/>
      <c r="AJ805" s="36"/>
    </row>
    <row r="806" spans="14:36" ht="12.75">
      <c r="N806" s="46"/>
      <c r="O806" s="46"/>
      <c r="P806" s="46"/>
      <c r="AF806" s="36"/>
      <c r="AG806" s="36"/>
      <c r="AH806" s="36"/>
      <c r="AI806" s="36"/>
      <c r="AJ806" s="36"/>
    </row>
    <row r="807" spans="14:36" ht="12.75">
      <c r="N807" s="46"/>
      <c r="O807" s="46"/>
      <c r="P807" s="46"/>
      <c r="AF807" s="36"/>
      <c r="AG807" s="36"/>
      <c r="AH807" s="36"/>
      <c r="AI807" s="36"/>
      <c r="AJ807" s="36"/>
    </row>
    <row r="808" spans="14:36" ht="12.75">
      <c r="N808" s="46"/>
      <c r="O808" s="46"/>
      <c r="P808" s="46"/>
      <c r="AF808" s="36"/>
      <c r="AG808" s="36"/>
      <c r="AH808" s="36"/>
      <c r="AI808" s="36"/>
      <c r="AJ808" s="36"/>
    </row>
    <row r="809" spans="14:36" ht="12.75">
      <c r="N809" s="46"/>
      <c r="O809" s="46"/>
      <c r="P809" s="46"/>
      <c r="AF809" s="36"/>
      <c r="AG809" s="36"/>
      <c r="AH809" s="36"/>
      <c r="AI809" s="36"/>
      <c r="AJ809" s="36"/>
    </row>
    <row r="810" spans="14:36" ht="12.75">
      <c r="N810" s="46"/>
      <c r="O810" s="46"/>
      <c r="P810" s="46"/>
      <c r="AF810" s="36"/>
      <c r="AG810" s="36"/>
      <c r="AH810" s="36"/>
      <c r="AI810" s="36"/>
      <c r="AJ810" s="36"/>
    </row>
    <row r="811" spans="14:36" ht="12.75">
      <c r="N811" s="46"/>
      <c r="O811" s="46"/>
      <c r="P811" s="46"/>
      <c r="AF811" s="36"/>
      <c r="AG811" s="36"/>
      <c r="AH811" s="36"/>
      <c r="AI811" s="36"/>
      <c r="AJ811" s="36"/>
    </row>
    <row r="812" spans="14:36" ht="12.75">
      <c r="N812" s="46"/>
      <c r="O812" s="46"/>
      <c r="P812" s="46"/>
      <c r="AF812" s="36"/>
      <c r="AG812" s="36"/>
      <c r="AH812" s="36"/>
      <c r="AI812" s="36"/>
      <c r="AJ812" s="36"/>
    </row>
    <row r="813" spans="14:36" ht="12.75">
      <c r="N813" s="46"/>
      <c r="O813" s="46"/>
      <c r="P813" s="46"/>
      <c r="AF813" s="36"/>
      <c r="AG813" s="36"/>
      <c r="AH813" s="36"/>
      <c r="AI813" s="36"/>
      <c r="AJ813" s="36"/>
    </row>
    <row r="814" spans="14:36" ht="12.75">
      <c r="N814" s="46"/>
      <c r="O814" s="46"/>
      <c r="P814" s="46"/>
      <c r="AF814" s="36"/>
      <c r="AG814" s="36"/>
      <c r="AH814" s="36"/>
      <c r="AI814" s="36"/>
      <c r="AJ814" s="36"/>
    </row>
    <row r="815" spans="14:36" ht="12.75">
      <c r="N815" s="46"/>
      <c r="O815" s="46"/>
      <c r="P815" s="46"/>
      <c r="AF815" s="36"/>
      <c r="AG815" s="36"/>
      <c r="AH815" s="36"/>
      <c r="AI815" s="36"/>
      <c r="AJ815" s="36"/>
    </row>
    <row r="816" spans="14:36" ht="12.75">
      <c r="N816" s="46"/>
      <c r="O816" s="46"/>
      <c r="P816" s="46"/>
      <c r="AF816" s="36"/>
      <c r="AG816" s="36"/>
      <c r="AH816" s="36"/>
      <c r="AI816" s="36"/>
      <c r="AJ816" s="36"/>
    </row>
    <row r="817" spans="14:36" ht="12.75">
      <c r="N817" s="46"/>
      <c r="O817" s="46"/>
      <c r="P817" s="46"/>
      <c r="AF817" s="36"/>
      <c r="AG817" s="36"/>
      <c r="AH817" s="36"/>
      <c r="AI817" s="36"/>
      <c r="AJ817" s="36"/>
    </row>
    <row r="818" spans="14:36" ht="12.75">
      <c r="N818" s="46"/>
      <c r="O818" s="46"/>
      <c r="P818" s="46"/>
      <c r="AF818" s="36"/>
      <c r="AG818" s="36"/>
      <c r="AH818" s="36"/>
      <c r="AI818" s="36"/>
      <c r="AJ818" s="36"/>
    </row>
    <row r="819" spans="14:36" ht="12.75">
      <c r="N819" s="46"/>
      <c r="O819" s="46"/>
      <c r="P819" s="46"/>
      <c r="AF819" s="36"/>
      <c r="AG819" s="36"/>
      <c r="AH819" s="36"/>
      <c r="AI819" s="36"/>
      <c r="AJ819" s="36"/>
    </row>
    <row r="820" spans="14:36" ht="12.75">
      <c r="N820" s="46"/>
      <c r="O820" s="46"/>
      <c r="P820" s="46"/>
      <c r="AF820" s="36"/>
      <c r="AG820" s="36"/>
      <c r="AH820" s="36"/>
      <c r="AI820" s="36"/>
      <c r="AJ820" s="36"/>
    </row>
    <row r="821" spans="14:36" ht="12.75">
      <c r="N821" s="46"/>
      <c r="O821" s="46"/>
      <c r="P821" s="46"/>
      <c r="AF821" s="36"/>
      <c r="AG821" s="36"/>
      <c r="AH821" s="36"/>
      <c r="AI821" s="36"/>
      <c r="AJ821" s="36"/>
    </row>
    <row r="822" spans="14:36" ht="12.75">
      <c r="N822" s="46"/>
      <c r="O822" s="46"/>
      <c r="P822" s="46"/>
      <c r="AF822" s="36"/>
      <c r="AG822" s="36"/>
      <c r="AH822" s="36"/>
      <c r="AI822" s="36"/>
      <c r="AJ822" s="36"/>
    </row>
    <row r="823" spans="14:36" ht="12.75">
      <c r="N823" s="46"/>
      <c r="O823" s="46"/>
      <c r="P823" s="46"/>
      <c r="AF823" s="36"/>
      <c r="AG823" s="36"/>
      <c r="AH823" s="36"/>
      <c r="AI823" s="36"/>
      <c r="AJ823" s="36"/>
    </row>
    <row r="824" spans="14:36" ht="12.75">
      <c r="N824" s="46"/>
      <c r="O824" s="46"/>
      <c r="P824" s="46"/>
      <c r="AF824" s="36"/>
      <c r="AG824" s="36"/>
      <c r="AH824" s="36"/>
      <c r="AI824" s="36"/>
      <c r="AJ824" s="36"/>
    </row>
    <row r="825" spans="14:36" ht="12.75">
      <c r="N825" s="46"/>
      <c r="O825" s="46"/>
      <c r="P825" s="46"/>
      <c r="AF825" s="36"/>
      <c r="AG825" s="36"/>
      <c r="AH825" s="36"/>
      <c r="AI825" s="36"/>
      <c r="AJ825" s="36"/>
    </row>
    <row r="826" spans="14:36" ht="12.75">
      <c r="N826" s="46"/>
      <c r="O826" s="46"/>
      <c r="P826" s="46"/>
      <c r="AF826" s="36"/>
      <c r="AG826" s="36"/>
      <c r="AH826" s="36"/>
      <c r="AI826" s="36"/>
      <c r="AJ826" s="36"/>
    </row>
    <row r="827" spans="14:36" ht="12.75">
      <c r="N827" s="46"/>
      <c r="O827" s="46"/>
      <c r="P827" s="46"/>
      <c r="AF827" s="36"/>
      <c r="AG827" s="36"/>
      <c r="AH827" s="36"/>
      <c r="AI827" s="36"/>
      <c r="AJ827" s="36"/>
    </row>
    <row r="828" spans="14:36" ht="12.75">
      <c r="N828" s="46"/>
      <c r="O828" s="46"/>
      <c r="P828" s="46"/>
      <c r="AF828" s="36"/>
      <c r="AG828" s="36"/>
      <c r="AH828" s="36"/>
      <c r="AI828" s="36"/>
      <c r="AJ828" s="36"/>
    </row>
    <row r="829" spans="14:36" ht="12.75">
      <c r="N829" s="46"/>
      <c r="O829" s="46"/>
      <c r="P829" s="46"/>
      <c r="AF829" s="36"/>
      <c r="AG829" s="36"/>
      <c r="AH829" s="36"/>
      <c r="AI829" s="36"/>
      <c r="AJ829" s="36"/>
    </row>
    <row r="830" spans="14:36" ht="12.75">
      <c r="N830" s="46"/>
      <c r="O830" s="46"/>
      <c r="P830" s="46"/>
      <c r="AF830" s="36"/>
      <c r="AG830" s="36"/>
      <c r="AH830" s="36"/>
      <c r="AI830" s="36"/>
      <c r="AJ830" s="36"/>
    </row>
    <row r="831" spans="14:36" ht="12.75">
      <c r="N831" s="46"/>
      <c r="O831" s="46"/>
      <c r="P831" s="46"/>
      <c r="AF831" s="36"/>
      <c r="AG831" s="36"/>
      <c r="AH831" s="36"/>
      <c r="AI831" s="36"/>
      <c r="AJ831" s="36"/>
    </row>
    <row r="832" spans="14:36" ht="12.75">
      <c r="N832" s="46"/>
      <c r="O832" s="46"/>
      <c r="P832" s="46"/>
      <c r="AF832" s="36"/>
      <c r="AG832" s="36"/>
      <c r="AH832" s="36"/>
      <c r="AI832" s="36"/>
      <c r="AJ832" s="36"/>
    </row>
    <row r="833" spans="14:36" ht="12.75">
      <c r="N833" s="46"/>
      <c r="O833" s="46"/>
      <c r="P833" s="46"/>
      <c r="AF833" s="36"/>
      <c r="AG833" s="36"/>
      <c r="AH833" s="36"/>
      <c r="AI833" s="36"/>
      <c r="AJ833" s="36"/>
    </row>
    <row r="834" spans="14:36" ht="12.75">
      <c r="N834" s="46"/>
      <c r="O834" s="46"/>
      <c r="P834" s="46"/>
      <c r="AF834" s="36"/>
      <c r="AG834" s="36"/>
      <c r="AH834" s="36"/>
      <c r="AI834" s="36"/>
      <c r="AJ834" s="36"/>
    </row>
    <row r="835" spans="14:36" ht="12.75">
      <c r="N835" s="46"/>
      <c r="O835" s="46"/>
      <c r="P835" s="46"/>
      <c r="AF835" s="36"/>
      <c r="AG835" s="36"/>
      <c r="AH835" s="36"/>
      <c r="AI835" s="36"/>
      <c r="AJ835" s="36"/>
    </row>
    <row r="836" spans="14:36" ht="12.75">
      <c r="N836" s="46"/>
      <c r="O836" s="46"/>
      <c r="P836" s="46"/>
      <c r="AF836" s="36"/>
      <c r="AG836" s="36"/>
      <c r="AH836" s="36"/>
      <c r="AI836" s="36"/>
      <c r="AJ836" s="36"/>
    </row>
    <row r="837" spans="14:36" ht="12.75">
      <c r="N837" s="46"/>
      <c r="O837" s="46"/>
      <c r="P837" s="46"/>
      <c r="AF837" s="36"/>
      <c r="AG837" s="36"/>
      <c r="AH837" s="36"/>
      <c r="AI837" s="36"/>
      <c r="AJ837" s="36"/>
    </row>
    <row r="838" spans="14:36" ht="12.75">
      <c r="N838" s="46"/>
      <c r="O838" s="46"/>
      <c r="P838" s="46"/>
      <c r="AF838" s="36"/>
      <c r="AG838" s="36"/>
      <c r="AH838" s="36"/>
      <c r="AI838" s="36"/>
      <c r="AJ838" s="36"/>
    </row>
    <row r="839" spans="14:36" ht="12.75">
      <c r="N839" s="46"/>
      <c r="O839" s="46"/>
      <c r="P839" s="46"/>
      <c r="AF839" s="36"/>
      <c r="AG839" s="36"/>
      <c r="AH839" s="36"/>
      <c r="AI839" s="36"/>
      <c r="AJ839" s="36"/>
    </row>
    <row r="840" spans="14:36" ht="12.75">
      <c r="N840" s="46"/>
      <c r="O840" s="46"/>
      <c r="P840" s="46"/>
      <c r="AF840" s="36"/>
      <c r="AG840" s="36"/>
      <c r="AH840" s="36"/>
      <c r="AI840" s="36"/>
      <c r="AJ840" s="36"/>
    </row>
    <row r="841" spans="14:36" ht="12.75">
      <c r="N841" s="46"/>
      <c r="O841" s="46"/>
      <c r="P841" s="46"/>
      <c r="AF841" s="36"/>
      <c r="AG841" s="36"/>
      <c r="AH841" s="36"/>
      <c r="AI841" s="36"/>
      <c r="AJ841" s="36"/>
    </row>
    <row r="842" spans="14:36" ht="12.75">
      <c r="N842" s="46"/>
      <c r="O842" s="46"/>
      <c r="P842" s="46"/>
      <c r="AF842" s="36"/>
      <c r="AG842" s="36"/>
      <c r="AH842" s="36"/>
      <c r="AI842" s="36"/>
      <c r="AJ842" s="36"/>
    </row>
    <row r="843" spans="14:36" ht="12.75">
      <c r="N843" s="46"/>
      <c r="O843" s="46"/>
      <c r="P843" s="46"/>
      <c r="AF843" s="36"/>
      <c r="AG843" s="36"/>
      <c r="AH843" s="36"/>
      <c r="AI843" s="36"/>
      <c r="AJ843" s="36"/>
    </row>
    <row r="844" spans="14:36" ht="12.75">
      <c r="N844" s="46"/>
      <c r="O844" s="46"/>
      <c r="P844" s="46"/>
      <c r="AF844" s="36"/>
      <c r="AG844" s="36"/>
      <c r="AH844" s="36"/>
      <c r="AI844" s="36"/>
      <c r="AJ844" s="36"/>
    </row>
    <row r="845" spans="14:36" ht="12.75">
      <c r="N845" s="46"/>
      <c r="O845" s="46"/>
      <c r="P845" s="46"/>
      <c r="AF845" s="36"/>
      <c r="AG845" s="36"/>
      <c r="AH845" s="36"/>
      <c r="AI845" s="36"/>
      <c r="AJ845" s="36"/>
    </row>
    <row r="846" spans="14:36" ht="12.75">
      <c r="N846" s="46"/>
      <c r="O846" s="46"/>
      <c r="P846" s="46"/>
      <c r="AF846" s="36"/>
      <c r="AG846" s="36"/>
      <c r="AH846" s="36"/>
      <c r="AI846" s="36"/>
      <c r="AJ846" s="36"/>
    </row>
    <row r="847" spans="14:36" ht="12.75">
      <c r="N847" s="46"/>
      <c r="O847" s="46"/>
      <c r="P847" s="46"/>
      <c r="AF847" s="36"/>
      <c r="AG847" s="36"/>
      <c r="AH847" s="36"/>
      <c r="AI847" s="36"/>
      <c r="AJ847" s="36"/>
    </row>
    <row r="848" spans="14:36" ht="12.75">
      <c r="N848" s="46"/>
      <c r="O848" s="46"/>
      <c r="P848" s="46"/>
      <c r="AF848" s="36"/>
      <c r="AG848" s="36"/>
      <c r="AH848" s="36"/>
      <c r="AI848" s="36"/>
      <c r="AJ848" s="36"/>
    </row>
    <row r="849" spans="14:36" ht="12.75">
      <c r="N849" s="46"/>
      <c r="O849" s="46"/>
      <c r="P849" s="46"/>
      <c r="AF849" s="36"/>
      <c r="AG849" s="36"/>
      <c r="AH849" s="36"/>
      <c r="AI849" s="36"/>
      <c r="AJ849" s="36"/>
    </row>
    <row r="850" spans="14:36" ht="12.75">
      <c r="N850" s="46"/>
      <c r="O850" s="46"/>
      <c r="P850" s="46"/>
      <c r="AF850" s="36"/>
      <c r="AG850" s="36"/>
      <c r="AH850" s="36"/>
      <c r="AI850" s="36"/>
      <c r="AJ850" s="36"/>
    </row>
    <row r="851" spans="14:36" ht="12.75">
      <c r="N851" s="46"/>
      <c r="O851" s="46"/>
      <c r="P851" s="46"/>
      <c r="AF851" s="36"/>
      <c r="AG851" s="36"/>
      <c r="AH851" s="36"/>
      <c r="AI851" s="36"/>
      <c r="AJ851" s="36"/>
    </row>
    <row r="852" spans="14:36" ht="12.75">
      <c r="N852" s="46"/>
      <c r="O852" s="46"/>
      <c r="P852" s="46"/>
      <c r="AF852" s="36"/>
      <c r="AG852" s="36"/>
      <c r="AH852" s="36"/>
      <c r="AI852" s="36"/>
      <c r="AJ852" s="36"/>
    </row>
    <row r="853" spans="14:36" ht="12.75">
      <c r="N853" s="46"/>
      <c r="O853" s="46"/>
      <c r="P853" s="46"/>
      <c r="AF853" s="36"/>
      <c r="AG853" s="36"/>
      <c r="AH853" s="36"/>
      <c r="AI853" s="36"/>
      <c r="AJ853" s="36"/>
    </row>
    <row r="854" spans="14:36" ht="12.75">
      <c r="N854" s="46"/>
      <c r="O854" s="46"/>
      <c r="P854" s="46"/>
      <c r="AF854" s="36"/>
      <c r="AG854" s="36"/>
      <c r="AH854" s="36"/>
      <c r="AI854" s="36"/>
      <c r="AJ854" s="36"/>
    </row>
    <row r="855" spans="14:36" ht="12.75">
      <c r="N855" s="46"/>
      <c r="O855" s="46"/>
      <c r="P855" s="46"/>
      <c r="AF855" s="36"/>
      <c r="AG855" s="36"/>
      <c r="AH855" s="36"/>
      <c r="AI855" s="36"/>
      <c r="AJ855" s="36"/>
    </row>
    <row r="856" spans="14:36" ht="12.75">
      <c r="N856" s="46"/>
      <c r="O856" s="46"/>
      <c r="P856" s="46"/>
      <c r="AF856" s="36"/>
      <c r="AG856" s="36"/>
      <c r="AH856" s="36"/>
      <c r="AI856" s="36"/>
      <c r="AJ856" s="36"/>
    </row>
    <row r="857" spans="14:36" ht="12.75">
      <c r="N857" s="46"/>
      <c r="O857" s="46"/>
      <c r="P857" s="46"/>
      <c r="AF857" s="36"/>
      <c r="AG857" s="36"/>
      <c r="AH857" s="36"/>
      <c r="AI857" s="36"/>
      <c r="AJ857" s="36"/>
    </row>
    <row r="858" spans="14:36" ht="12.75">
      <c r="N858" s="46"/>
      <c r="O858" s="46"/>
      <c r="P858" s="46"/>
      <c r="AF858" s="36"/>
      <c r="AG858" s="36"/>
      <c r="AH858" s="36"/>
      <c r="AI858" s="36"/>
      <c r="AJ858" s="36"/>
    </row>
    <row r="859" spans="14:36" ht="12.75">
      <c r="N859" s="46"/>
      <c r="O859" s="46"/>
      <c r="P859" s="46"/>
      <c r="AF859" s="36"/>
      <c r="AG859" s="36"/>
      <c r="AH859" s="36"/>
      <c r="AI859" s="36"/>
      <c r="AJ859" s="36"/>
    </row>
    <row r="860" spans="14:36" ht="12.75">
      <c r="N860" s="46"/>
      <c r="O860" s="46"/>
      <c r="P860" s="46"/>
      <c r="AF860" s="36"/>
      <c r="AG860" s="36"/>
      <c r="AH860" s="36"/>
      <c r="AI860" s="36"/>
      <c r="AJ860" s="36"/>
    </row>
    <row r="861" spans="14:36" ht="12.75">
      <c r="N861" s="46"/>
      <c r="O861" s="46"/>
      <c r="P861" s="46"/>
      <c r="AF861" s="36"/>
      <c r="AG861" s="36"/>
      <c r="AH861" s="36"/>
      <c r="AI861" s="36"/>
      <c r="AJ861" s="36"/>
    </row>
    <row r="862" spans="14:36" ht="12.75">
      <c r="N862" s="46"/>
      <c r="O862" s="46"/>
      <c r="P862" s="46"/>
      <c r="AF862" s="36"/>
      <c r="AG862" s="36"/>
      <c r="AH862" s="36"/>
      <c r="AI862" s="36"/>
      <c r="AJ862" s="36"/>
    </row>
    <row r="863" spans="14:36" ht="12.75">
      <c r="N863" s="46"/>
      <c r="O863" s="46"/>
      <c r="P863" s="46"/>
      <c r="AF863" s="36"/>
      <c r="AG863" s="36"/>
      <c r="AH863" s="36"/>
      <c r="AI863" s="36"/>
      <c r="AJ863" s="36"/>
    </row>
    <row r="864" spans="14:36" ht="12.75">
      <c r="N864" s="46"/>
      <c r="O864" s="46"/>
      <c r="P864" s="46"/>
      <c r="AF864" s="36"/>
      <c r="AG864" s="36"/>
      <c r="AH864" s="36"/>
      <c r="AI864" s="36"/>
      <c r="AJ864" s="36"/>
    </row>
    <row r="865" spans="14:36" ht="12.75">
      <c r="N865" s="46"/>
      <c r="O865" s="46"/>
      <c r="P865" s="46"/>
      <c r="AF865" s="36"/>
      <c r="AG865" s="36"/>
      <c r="AH865" s="36"/>
      <c r="AI865" s="36"/>
      <c r="AJ865" s="36"/>
    </row>
    <row r="866" spans="14:36" ht="12.75">
      <c r="N866" s="46"/>
      <c r="O866" s="46"/>
      <c r="P866" s="46"/>
      <c r="AF866" s="36"/>
      <c r="AG866" s="36"/>
      <c r="AH866" s="36"/>
      <c r="AI866" s="36"/>
      <c r="AJ866" s="36"/>
    </row>
    <row r="867" spans="14:36" ht="12.75">
      <c r="N867" s="46"/>
      <c r="O867" s="46"/>
      <c r="P867" s="46"/>
      <c r="AF867" s="36"/>
      <c r="AG867" s="36"/>
      <c r="AH867" s="36"/>
      <c r="AI867" s="36"/>
      <c r="AJ867" s="36"/>
    </row>
    <row r="868" spans="14:36" ht="12.75">
      <c r="N868" s="46"/>
      <c r="O868" s="46"/>
      <c r="P868" s="46"/>
      <c r="AF868" s="36"/>
      <c r="AG868" s="36"/>
      <c r="AH868" s="36"/>
      <c r="AI868" s="36"/>
      <c r="AJ868" s="36"/>
    </row>
    <row r="869" spans="14:36" ht="12.75">
      <c r="N869" s="46"/>
      <c r="O869" s="46"/>
      <c r="P869" s="46"/>
      <c r="AF869" s="36"/>
      <c r="AG869" s="36"/>
      <c r="AH869" s="36"/>
      <c r="AI869" s="36"/>
      <c r="AJ869" s="36"/>
    </row>
    <row r="870" spans="14:36" ht="12.75">
      <c r="N870" s="46"/>
      <c r="O870" s="46"/>
      <c r="P870" s="46"/>
      <c r="AF870" s="36"/>
      <c r="AG870" s="36"/>
      <c r="AH870" s="36"/>
      <c r="AI870" s="36"/>
      <c r="AJ870" s="36"/>
    </row>
    <row r="871" spans="14:36" ht="12.75">
      <c r="N871" s="46"/>
      <c r="O871" s="46"/>
      <c r="P871" s="46"/>
      <c r="AF871" s="36"/>
      <c r="AG871" s="36"/>
      <c r="AH871" s="36"/>
      <c r="AI871" s="36"/>
      <c r="AJ871" s="36"/>
    </row>
    <row r="872" spans="14:36" ht="12.75">
      <c r="N872" s="46"/>
      <c r="O872" s="46"/>
      <c r="P872" s="46"/>
      <c r="AF872" s="36"/>
      <c r="AG872" s="36"/>
      <c r="AH872" s="36"/>
      <c r="AI872" s="36"/>
      <c r="AJ872" s="36"/>
    </row>
    <row r="873" spans="14:36" ht="12.75">
      <c r="N873" s="46"/>
      <c r="O873" s="46"/>
      <c r="P873" s="46"/>
      <c r="AF873" s="36"/>
      <c r="AG873" s="36"/>
      <c r="AH873" s="36"/>
      <c r="AI873" s="36"/>
      <c r="AJ873" s="36"/>
    </row>
    <row r="874" spans="14:36" ht="12.75">
      <c r="N874" s="46"/>
      <c r="O874" s="46"/>
      <c r="P874" s="46"/>
      <c r="AF874" s="36"/>
      <c r="AG874" s="36"/>
      <c r="AH874" s="36"/>
      <c r="AI874" s="36"/>
      <c r="AJ874" s="36"/>
    </row>
    <row r="875" spans="14:36" ht="12.75">
      <c r="N875" s="46"/>
      <c r="O875" s="46"/>
      <c r="P875" s="46"/>
      <c r="AF875" s="36"/>
      <c r="AG875" s="36"/>
      <c r="AH875" s="36"/>
      <c r="AI875" s="36"/>
      <c r="AJ875" s="36"/>
    </row>
    <row r="876" spans="14:36" ht="12.75">
      <c r="N876" s="46"/>
      <c r="O876" s="46"/>
      <c r="P876" s="46"/>
      <c r="AF876" s="36"/>
      <c r="AG876" s="36"/>
      <c r="AH876" s="36"/>
      <c r="AI876" s="36"/>
      <c r="AJ876" s="36"/>
    </row>
    <row r="877" spans="14:36" ht="12.75">
      <c r="N877" s="46"/>
      <c r="O877" s="46"/>
      <c r="P877" s="46"/>
      <c r="AF877" s="36"/>
      <c r="AG877" s="36"/>
      <c r="AH877" s="36"/>
      <c r="AI877" s="36"/>
      <c r="AJ877" s="36"/>
    </row>
    <row r="878" spans="14:36" ht="12.75">
      <c r="N878" s="46"/>
      <c r="O878" s="46"/>
      <c r="P878" s="46"/>
      <c r="AF878" s="36"/>
      <c r="AG878" s="36"/>
      <c r="AH878" s="36"/>
      <c r="AI878" s="36"/>
      <c r="AJ878" s="36"/>
    </row>
    <row r="879" spans="14:36" ht="12.75">
      <c r="N879" s="46"/>
      <c r="O879" s="46"/>
      <c r="P879" s="46"/>
      <c r="AF879" s="36"/>
      <c r="AG879" s="36"/>
      <c r="AH879" s="36"/>
      <c r="AI879" s="36"/>
      <c r="AJ879" s="36"/>
    </row>
    <row r="880" spans="14:36" ht="12.75">
      <c r="N880" s="46"/>
      <c r="O880" s="46"/>
      <c r="P880" s="46"/>
      <c r="AF880" s="36"/>
      <c r="AG880" s="36"/>
      <c r="AH880" s="36"/>
      <c r="AI880" s="36"/>
      <c r="AJ880" s="36"/>
    </row>
    <row r="881" spans="14:36" ht="12.75">
      <c r="N881" s="46"/>
      <c r="O881" s="46"/>
      <c r="P881" s="46"/>
      <c r="AF881" s="36"/>
      <c r="AG881" s="36"/>
      <c r="AH881" s="36"/>
      <c r="AI881" s="36"/>
      <c r="AJ881" s="36"/>
    </row>
    <row r="882" spans="14:36" ht="12.75">
      <c r="N882" s="46"/>
      <c r="O882" s="46"/>
      <c r="P882" s="46"/>
      <c r="AF882" s="36"/>
      <c r="AG882" s="36"/>
      <c r="AH882" s="36"/>
      <c r="AI882" s="36"/>
      <c r="AJ882" s="36"/>
    </row>
    <row r="883" spans="14:36" ht="12.75">
      <c r="N883" s="46"/>
      <c r="O883" s="46"/>
      <c r="P883" s="46"/>
      <c r="AF883" s="36"/>
      <c r="AG883" s="36"/>
      <c r="AH883" s="36"/>
      <c r="AI883" s="36"/>
      <c r="AJ883" s="36"/>
    </row>
    <row r="884" spans="14:36" ht="12.75">
      <c r="N884" s="46"/>
      <c r="O884" s="46"/>
      <c r="P884" s="46"/>
      <c r="AF884" s="36"/>
      <c r="AG884" s="36"/>
      <c r="AH884" s="36"/>
      <c r="AI884" s="36"/>
      <c r="AJ884" s="36"/>
    </row>
    <row r="885" spans="14:36" ht="12.75">
      <c r="N885" s="46"/>
      <c r="O885" s="46"/>
      <c r="P885" s="46"/>
      <c r="AF885" s="36"/>
      <c r="AG885" s="36"/>
      <c r="AH885" s="36"/>
      <c r="AI885" s="36"/>
      <c r="AJ885" s="36"/>
    </row>
    <row r="886" spans="14:36" ht="12.75">
      <c r="N886" s="46"/>
      <c r="O886" s="46"/>
      <c r="P886" s="46"/>
      <c r="AF886" s="36"/>
      <c r="AG886" s="36"/>
      <c r="AH886" s="36"/>
      <c r="AI886" s="36"/>
      <c r="AJ886" s="36"/>
    </row>
    <row r="887" spans="14:36" ht="12.75">
      <c r="N887" s="46"/>
      <c r="O887" s="46"/>
      <c r="P887" s="46"/>
      <c r="AF887" s="36"/>
      <c r="AG887" s="36"/>
      <c r="AH887" s="36"/>
      <c r="AI887" s="36"/>
      <c r="AJ887" s="36"/>
    </row>
    <row r="888" spans="14:36" ht="12.75">
      <c r="N888" s="46"/>
      <c r="O888" s="46"/>
      <c r="P888" s="46"/>
      <c r="AF888" s="36"/>
      <c r="AG888" s="36"/>
      <c r="AH888" s="36"/>
      <c r="AI888" s="36"/>
      <c r="AJ888" s="36"/>
    </row>
    <row r="889" spans="14:36" ht="12.75">
      <c r="N889" s="46"/>
      <c r="O889" s="46"/>
      <c r="P889" s="46"/>
      <c r="AF889" s="36"/>
      <c r="AG889" s="36"/>
      <c r="AH889" s="36"/>
      <c r="AI889" s="36"/>
      <c r="AJ889" s="36"/>
    </row>
    <row r="890" spans="14:36" ht="12.75">
      <c r="N890" s="46"/>
      <c r="O890" s="46"/>
      <c r="P890" s="46"/>
      <c r="AF890" s="36"/>
      <c r="AG890" s="36"/>
      <c r="AH890" s="36"/>
      <c r="AI890" s="36"/>
      <c r="AJ890" s="36"/>
    </row>
    <row r="891" spans="14:36" ht="12.75">
      <c r="N891" s="46"/>
      <c r="O891" s="46"/>
      <c r="P891" s="46"/>
      <c r="AF891" s="36"/>
      <c r="AG891" s="36"/>
      <c r="AH891" s="36"/>
      <c r="AI891" s="36"/>
      <c r="AJ891" s="36"/>
    </row>
    <row r="892" spans="14:36" ht="12.75">
      <c r="N892" s="46"/>
      <c r="O892" s="46"/>
      <c r="P892" s="46"/>
      <c r="AF892" s="36"/>
      <c r="AG892" s="36"/>
      <c r="AH892" s="36"/>
      <c r="AI892" s="36"/>
      <c r="AJ892" s="36"/>
    </row>
    <row r="893" spans="14:36" ht="12.75">
      <c r="N893" s="46"/>
      <c r="O893" s="46"/>
      <c r="P893" s="46"/>
      <c r="AF893" s="36"/>
      <c r="AG893" s="36"/>
      <c r="AH893" s="36"/>
      <c r="AI893" s="36"/>
      <c r="AJ893" s="36"/>
    </row>
    <row r="894" spans="14:36" ht="12.75">
      <c r="N894" s="46"/>
      <c r="O894" s="46"/>
      <c r="P894" s="46"/>
      <c r="AF894" s="36"/>
      <c r="AG894" s="36"/>
      <c r="AH894" s="36"/>
      <c r="AI894" s="36"/>
      <c r="AJ894" s="36"/>
    </row>
    <row r="895" spans="14:36" ht="12.75">
      <c r="N895" s="46"/>
      <c r="O895" s="46"/>
      <c r="P895" s="46"/>
      <c r="AF895" s="36"/>
      <c r="AG895" s="36"/>
      <c r="AH895" s="36"/>
      <c r="AI895" s="36"/>
      <c r="AJ895" s="36"/>
    </row>
    <row r="896" spans="14:36" ht="12.75">
      <c r="N896" s="46"/>
      <c r="O896" s="46"/>
      <c r="P896" s="46"/>
      <c r="AF896" s="36"/>
      <c r="AG896" s="36"/>
      <c r="AH896" s="36"/>
      <c r="AI896" s="36"/>
      <c r="AJ896" s="36"/>
    </row>
    <row r="897" spans="14:36" ht="12.75">
      <c r="N897" s="46"/>
      <c r="O897" s="46"/>
      <c r="P897" s="46"/>
      <c r="AF897" s="36"/>
      <c r="AG897" s="36"/>
      <c r="AH897" s="36"/>
      <c r="AI897" s="36"/>
      <c r="AJ897" s="36"/>
    </row>
    <row r="898" spans="14:36" ht="12.75">
      <c r="N898" s="46"/>
      <c r="O898" s="46"/>
      <c r="P898" s="46"/>
      <c r="AF898" s="36"/>
      <c r="AG898" s="36"/>
      <c r="AH898" s="36"/>
      <c r="AI898" s="36"/>
      <c r="AJ898" s="36"/>
    </row>
    <row r="899" spans="14:36" ht="12.75">
      <c r="N899" s="46"/>
      <c r="O899" s="46"/>
      <c r="P899" s="46"/>
      <c r="AF899" s="36"/>
      <c r="AG899" s="36"/>
      <c r="AH899" s="36"/>
      <c r="AI899" s="36"/>
      <c r="AJ899" s="36"/>
    </row>
    <row r="900" spans="14:36" ht="12.75">
      <c r="N900" s="46"/>
      <c r="O900" s="46"/>
      <c r="P900" s="46"/>
      <c r="AF900" s="36"/>
      <c r="AG900" s="36"/>
      <c r="AH900" s="36"/>
      <c r="AI900" s="36"/>
      <c r="AJ900" s="36"/>
    </row>
    <row r="901" spans="14:36" ht="12.75">
      <c r="N901" s="46"/>
      <c r="O901" s="46"/>
      <c r="P901" s="46"/>
      <c r="AF901" s="36"/>
      <c r="AG901" s="36"/>
      <c r="AH901" s="36"/>
      <c r="AI901" s="36"/>
      <c r="AJ901" s="36"/>
    </row>
    <row r="902" spans="14:36" ht="12.75">
      <c r="N902" s="46"/>
      <c r="O902" s="46"/>
      <c r="P902" s="46"/>
      <c r="AF902" s="36"/>
      <c r="AG902" s="36"/>
      <c r="AH902" s="36"/>
      <c r="AI902" s="36"/>
      <c r="AJ902" s="36"/>
    </row>
    <row r="903" spans="14:36" ht="12.75">
      <c r="N903" s="46"/>
      <c r="O903" s="46"/>
      <c r="P903" s="46"/>
      <c r="AF903" s="36"/>
      <c r="AG903" s="36"/>
      <c r="AH903" s="36"/>
      <c r="AI903" s="36"/>
      <c r="AJ903" s="36"/>
    </row>
    <row r="904" spans="14:36" ht="12.75">
      <c r="N904" s="46"/>
      <c r="O904" s="46"/>
      <c r="P904" s="46"/>
      <c r="AF904" s="36"/>
      <c r="AG904" s="36"/>
      <c r="AH904" s="36"/>
      <c r="AI904" s="36"/>
      <c r="AJ904" s="36"/>
    </row>
    <row r="905" spans="14:36" ht="12.75">
      <c r="N905" s="46"/>
      <c r="O905" s="46"/>
      <c r="P905" s="46"/>
      <c r="AF905" s="36"/>
      <c r="AG905" s="36"/>
      <c r="AH905" s="36"/>
      <c r="AI905" s="36"/>
      <c r="AJ905" s="36"/>
    </row>
    <row r="906" spans="14:36" ht="12.75">
      <c r="N906" s="46"/>
      <c r="O906" s="46"/>
      <c r="P906" s="46"/>
      <c r="AF906" s="36"/>
      <c r="AG906" s="36"/>
      <c r="AH906" s="36"/>
      <c r="AI906" s="36"/>
      <c r="AJ906" s="36"/>
    </row>
    <row r="907" spans="14:36" ht="12.75">
      <c r="N907" s="46"/>
      <c r="O907" s="46"/>
      <c r="P907" s="46"/>
      <c r="AF907" s="36"/>
      <c r="AG907" s="36"/>
      <c r="AH907" s="36"/>
      <c r="AI907" s="36"/>
      <c r="AJ907" s="36"/>
    </row>
    <row r="908" spans="14:36" ht="12.75">
      <c r="N908" s="46"/>
      <c r="O908" s="46"/>
      <c r="P908" s="46"/>
      <c r="AF908" s="36"/>
      <c r="AG908" s="36"/>
      <c r="AH908" s="36"/>
      <c r="AI908" s="36"/>
      <c r="AJ908" s="36"/>
    </row>
    <row r="909" spans="14:36" ht="12.75">
      <c r="N909" s="46"/>
      <c r="O909" s="46"/>
      <c r="P909" s="46"/>
      <c r="AF909" s="36"/>
      <c r="AG909" s="36"/>
      <c r="AH909" s="36"/>
      <c r="AI909" s="36"/>
      <c r="AJ909" s="36"/>
    </row>
    <row r="910" spans="14:36" ht="12.75">
      <c r="N910" s="46"/>
      <c r="O910" s="46"/>
      <c r="P910" s="46"/>
      <c r="AF910" s="36"/>
      <c r="AG910" s="36"/>
      <c r="AH910" s="36"/>
      <c r="AI910" s="36"/>
      <c r="AJ910" s="36"/>
    </row>
    <row r="911" spans="14:36" ht="12.75">
      <c r="N911" s="46"/>
      <c r="O911" s="46"/>
      <c r="P911" s="46"/>
      <c r="AF911" s="36"/>
      <c r="AG911" s="36"/>
      <c r="AH911" s="36"/>
      <c r="AI911" s="36"/>
      <c r="AJ911" s="36"/>
    </row>
    <row r="912" spans="14:36" ht="12.75">
      <c r="N912" s="46"/>
      <c r="O912" s="46"/>
      <c r="P912" s="46"/>
      <c r="AF912" s="36"/>
      <c r="AG912" s="36"/>
      <c r="AH912" s="36"/>
      <c r="AI912" s="36"/>
      <c r="AJ912" s="36"/>
    </row>
    <row r="913" spans="14:36" ht="12.75">
      <c r="N913" s="46"/>
      <c r="O913" s="46"/>
      <c r="P913" s="46"/>
      <c r="AF913" s="36"/>
      <c r="AG913" s="36"/>
      <c r="AH913" s="36"/>
      <c r="AI913" s="36"/>
      <c r="AJ913" s="36"/>
    </row>
    <row r="914" spans="14:36" ht="12.75">
      <c r="N914" s="46"/>
      <c r="O914" s="46"/>
      <c r="P914" s="46"/>
      <c r="AF914" s="36"/>
      <c r="AG914" s="36"/>
      <c r="AH914" s="36"/>
      <c r="AI914" s="36"/>
      <c r="AJ914" s="36"/>
    </row>
    <row r="915" spans="14:36" ht="12.75">
      <c r="N915" s="46"/>
      <c r="O915" s="46"/>
      <c r="P915" s="46"/>
      <c r="AF915" s="36"/>
      <c r="AG915" s="36"/>
      <c r="AH915" s="36"/>
      <c r="AI915" s="36"/>
      <c r="AJ915" s="36"/>
    </row>
    <row r="916" spans="14:36" ht="12.75">
      <c r="N916" s="46"/>
      <c r="O916" s="46"/>
      <c r="P916" s="46"/>
      <c r="AF916" s="36"/>
      <c r="AG916" s="36"/>
      <c r="AH916" s="36"/>
      <c r="AI916" s="36"/>
      <c r="AJ916" s="36"/>
    </row>
    <row r="917" spans="14:36" ht="12.75">
      <c r="N917" s="46"/>
      <c r="O917" s="46"/>
      <c r="P917" s="46"/>
      <c r="AF917" s="36"/>
      <c r="AG917" s="36"/>
      <c r="AH917" s="36"/>
      <c r="AI917" s="36"/>
      <c r="AJ917" s="36"/>
    </row>
    <row r="918" spans="14:36" ht="12.75">
      <c r="N918" s="46"/>
      <c r="O918" s="46"/>
      <c r="P918" s="46"/>
      <c r="AF918" s="36"/>
      <c r="AG918" s="36"/>
      <c r="AH918" s="36"/>
      <c r="AI918" s="36"/>
      <c r="AJ918" s="36"/>
    </row>
    <row r="919" spans="14:36" ht="12.75">
      <c r="N919" s="46"/>
      <c r="O919" s="46"/>
      <c r="P919" s="46"/>
      <c r="AF919" s="36"/>
      <c r="AG919" s="36"/>
      <c r="AH919" s="36"/>
      <c r="AI919" s="36"/>
      <c r="AJ919" s="36"/>
    </row>
    <row r="920" spans="14:36" ht="12.75">
      <c r="N920" s="46"/>
      <c r="O920" s="46"/>
      <c r="P920" s="46"/>
      <c r="AF920" s="36"/>
      <c r="AG920" s="36"/>
      <c r="AH920" s="36"/>
      <c r="AI920" s="36"/>
      <c r="AJ920" s="36"/>
    </row>
    <row r="921" spans="14:36" ht="12.75">
      <c r="N921" s="46"/>
      <c r="O921" s="46"/>
      <c r="P921" s="46"/>
      <c r="AF921" s="36"/>
      <c r="AG921" s="36"/>
      <c r="AH921" s="36"/>
      <c r="AI921" s="36"/>
      <c r="AJ921" s="36"/>
    </row>
    <row r="922" spans="14:36" ht="12.75">
      <c r="N922" s="46"/>
      <c r="O922" s="46"/>
      <c r="P922" s="46"/>
      <c r="AF922" s="36"/>
      <c r="AG922" s="36"/>
      <c r="AH922" s="36"/>
      <c r="AI922" s="36"/>
      <c r="AJ922" s="36"/>
    </row>
    <row r="923" spans="14:36" ht="12.75">
      <c r="N923" s="46"/>
      <c r="O923" s="46"/>
      <c r="P923" s="46"/>
      <c r="AF923" s="36"/>
      <c r="AG923" s="36"/>
      <c r="AH923" s="36"/>
      <c r="AI923" s="36"/>
      <c r="AJ923" s="36"/>
    </row>
    <row r="924" spans="14:36" ht="12.75">
      <c r="N924" s="46"/>
      <c r="O924" s="46"/>
      <c r="P924" s="46"/>
      <c r="AF924" s="36"/>
      <c r="AG924" s="36"/>
      <c r="AH924" s="36"/>
      <c r="AI924" s="36"/>
      <c r="AJ924" s="36"/>
    </row>
    <row r="925" spans="14:36" ht="12.75">
      <c r="N925" s="46"/>
      <c r="O925" s="46"/>
      <c r="P925" s="46"/>
      <c r="AF925" s="36"/>
      <c r="AG925" s="36"/>
      <c r="AH925" s="36"/>
      <c r="AI925" s="36"/>
      <c r="AJ925" s="36"/>
    </row>
    <row r="926" spans="14:36" ht="12.75">
      <c r="N926" s="46"/>
      <c r="O926" s="46"/>
      <c r="P926" s="46"/>
      <c r="AF926" s="36"/>
      <c r="AG926" s="36"/>
      <c r="AH926" s="36"/>
      <c r="AI926" s="36"/>
      <c r="AJ926" s="36"/>
    </row>
    <row r="927" spans="14:36" ht="12.75">
      <c r="N927" s="46"/>
      <c r="O927" s="46"/>
      <c r="P927" s="46"/>
      <c r="AF927" s="36"/>
      <c r="AG927" s="36"/>
      <c r="AH927" s="36"/>
      <c r="AI927" s="36"/>
      <c r="AJ927" s="36"/>
    </row>
    <row r="928" spans="14:36" ht="12.75">
      <c r="N928" s="46"/>
      <c r="O928" s="46"/>
      <c r="P928" s="46"/>
      <c r="AF928" s="36"/>
      <c r="AG928" s="36"/>
      <c r="AH928" s="36"/>
      <c r="AI928" s="36"/>
      <c r="AJ928" s="36"/>
    </row>
    <row r="929" spans="14:36" ht="12.75">
      <c r="N929" s="46"/>
      <c r="O929" s="46"/>
      <c r="P929" s="46"/>
      <c r="AF929" s="36"/>
      <c r="AG929" s="36"/>
      <c r="AH929" s="36"/>
      <c r="AI929" s="36"/>
      <c r="AJ929" s="36"/>
    </row>
    <row r="930" spans="14:36" ht="12.75">
      <c r="N930" s="46"/>
      <c r="O930" s="46"/>
      <c r="P930" s="46"/>
      <c r="AF930" s="36"/>
      <c r="AG930" s="36"/>
      <c r="AH930" s="36"/>
      <c r="AI930" s="36"/>
      <c r="AJ930" s="36"/>
    </row>
    <row r="931" spans="14:36" ht="12.75">
      <c r="N931" s="46"/>
      <c r="O931" s="46"/>
      <c r="P931" s="46"/>
      <c r="AF931" s="36"/>
      <c r="AG931" s="36"/>
      <c r="AH931" s="36"/>
      <c r="AI931" s="36"/>
      <c r="AJ931" s="36"/>
    </row>
    <row r="932" spans="14:36" ht="12.75">
      <c r="N932" s="46"/>
      <c r="O932" s="46"/>
      <c r="P932" s="46"/>
      <c r="AF932" s="36"/>
      <c r="AG932" s="36"/>
      <c r="AH932" s="36"/>
      <c r="AI932" s="36"/>
      <c r="AJ932" s="36"/>
    </row>
    <row r="933" spans="14:36" ht="12.75">
      <c r="N933" s="46"/>
      <c r="O933" s="46"/>
      <c r="P933" s="46"/>
      <c r="AF933" s="36"/>
      <c r="AG933" s="36"/>
      <c r="AH933" s="36"/>
      <c r="AI933" s="36"/>
      <c r="AJ933" s="36"/>
    </row>
    <row r="934" spans="14:36" ht="12.75">
      <c r="N934" s="46"/>
      <c r="O934" s="46"/>
      <c r="P934" s="46"/>
      <c r="AF934" s="36"/>
      <c r="AG934" s="36"/>
      <c r="AH934" s="36"/>
      <c r="AI934" s="36"/>
      <c r="AJ934" s="36"/>
    </row>
    <row r="935" spans="14:36" ht="12.75">
      <c r="N935" s="46"/>
      <c r="O935" s="46"/>
      <c r="P935" s="46"/>
      <c r="AF935" s="36"/>
      <c r="AG935" s="36"/>
      <c r="AH935" s="36"/>
      <c r="AI935" s="36"/>
      <c r="AJ935" s="36"/>
    </row>
    <row r="936" spans="14:36" ht="12.75">
      <c r="N936" s="46"/>
      <c r="O936" s="46"/>
      <c r="P936" s="46"/>
      <c r="AF936" s="36"/>
      <c r="AG936" s="36"/>
      <c r="AH936" s="36"/>
      <c r="AI936" s="36"/>
      <c r="AJ936" s="36"/>
    </row>
    <row r="937" spans="14:36" ht="12.75">
      <c r="N937" s="46"/>
      <c r="O937" s="46"/>
      <c r="P937" s="46"/>
      <c r="AF937" s="36"/>
      <c r="AG937" s="36"/>
      <c r="AH937" s="36"/>
      <c r="AI937" s="36"/>
      <c r="AJ937" s="36"/>
    </row>
    <row r="938" spans="14:36" ht="12.75">
      <c r="N938" s="46"/>
      <c r="O938" s="46"/>
      <c r="P938" s="46"/>
      <c r="AF938" s="36"/>
      <c r="AG938" s="36"/>
      <c r="AH938" s="36"/>
      <c r="AI938" s="36"/>
      <c r="AJ938" s="36"/>
    </row>
    <row r="939" spans="14:36" ht="12.75">
      <c r="N939" s="46"/>
      <c r="O939" s="46"/>
      <c r="P939" s="46"/>
      <c r="AF939" s="36"/>
      <c r="AG939" s="36"/>
      <c r="AH939" s="36"/>
      <c r="AI939" s="36"/>
      <c r="AJ939" s="36"/>
    </row>
    <row r="940" spans="14:36" ht="12.75">
      <c r="N940" s="46"/>
      <c r="O940" s="46"/>
      <c r="P940" s="46"/>
      <c r="AF940" s="36"/>
      <c r="AG940" s="36"/>
      <c r="AH940" s="36"/>
      <c r="AI940" s="36"/>
      <c r="AJ940" s="36"/>
    </row>
    <row r="941" spans="14:36" ht="12.75">
      <c r="N941" s="46"/>
      <c r="O941" s="46"/>
      <c r="P941" s="46"/>
      <c r="AF941" s="36"/>
      <c r="AG941" s="36"/>
      <c r="AH941" s="36"/>
      <c r="AI941" s="36"/>
      <c r="AJ941" s="36"/>
    </row>
    <row r="942" spans="14:36" ht="12.75">
      <c r="N942" s="46"/>
      <c r="O942" s="46"/>
      <c r="P942" s="46"/>
      <c r="AF942" s="36"/>
      <c r="AG942" s="36"/>
      <c r="AH942" s="36"/>
      <c r="AI942" s="36"/>
      <c r="AJ942" s="36"/>
    </row>
    <row r="943" spans="14:36" ht="12.75">
      <c r="N943" s="46"/>
      <c r="O943" s="46"/>
      <c r="P943" s="46"/>
      <c r="AF943" s="36"/>
      <c r="AG943" s="36"/>
      <c r="AH943" s="36"/>
      <c r="AI943" s="36"/>
      <c r="AJ943" s="36"/>
    </row>
    <row r="944" spans="14:36" ht="12.75">
      <c r="N944" s="46"/>
      <c r="O944" s="46"/>
      <c r="P944" s="46"/>
      <c r="AF944" s="36"/>
      <c r="AG944" s="36"/>
      <c r="AH944" s="36"/>
      <c r="AI944" s="36"/>
      <c r="AJ944" s="36"/>
    </row>
    <row r="945" spans="14:36" ht="12.75">
      <c r="N945" s="46"/>
      <c r="O945" s="46"/>
      <c r="P945" s="46"/>
      <c r="AF945" s="36"/>
      <c r="AG945" s="36"/>
      <c r="AH945" s="36"/>
      <c r="AI945" s="36"/>
      <c r="AJ945" s="36"/>
    </row>
    <row r="946" spans="14:36" ht="12.75">
      <c r="N946" s="46"/>
      <c r="O946" s="46"/>
      <c r="P946" s="46"/>
      <c r="AF946" s="36"/>
      <c r="AG946" s="36"/>
      <c r="AH946" s="36"/>
      <c r="AI946" s="36"/>
      <c r="AJ946" s="36"/>
    </row>
    <row r="947" spans="14:36" ht="12.75">
      <c r="N947" s="46"/>
      <c r="O947" s="46"/>
      <c r="P947" s="46"/>
      <c r="AF947" s="36"/>
      <c r="AG947" s="36"/>
      <c r="AH947" s="36"/>
      <c r="AI947" s="36"/>
      <c r="AJ947" s="36"/>
    </row>
    <row r="948" spans="14:36" ht="12.75">
      <c r="N948" s="46"/>
      <c r="O948" s="46"/>
      <c r="P948" s="46"/>
      <c r="AF948" s="36"/>
      <c r="AG948" s="36"/>
      <c r="AH948" s="36"/>
      <c r="AI948" s="36"/>
      <c r="AJ948" s="36"/>
    </row>
    <row r="949" spans="14:36" ht="12.75">
      <c r="N949" s="46"/>
      <c r="O949" s="46"/>
      <c r="P949" s="46"/>
      <c r="AF949" s="36"/>
      <c r="AG949" s="36"/>
      <c r="AH949" s="36"/>
      <c r="AI949" s="36"/>
      <c r="AJ949" s="36"/>
    </row>
    <row r="950" spans="14:36" ht="12.75">
      <c r="N950" s="46"/>
      <c r="O950" s="46"/>
      <c r="P950" s="46"/>
      <c r="AF950" s="36"/>
      <c r="AG950" s="36"/>
      <c r="AH950" s="36"/>
      <c r="AI950" s="36"/>
      <c r="AJ950" s="36"/>
    </row>
    <row r="951" spans="14:36" ht="12.75">
      <c r="N951" s="46"/>
      <c r="O951" s="46"/>
      <c r="P951" s="46"/>
      <c r="AF951" s="36"/>
      <c r="AG951" s="36"/>
      <c r="AH951" s="36"/>
      <c r="AI951" s="36"/>
      <c r="AJ951" s="36"/>
    </row>
    <row r="952" spans="14:36" ht="12.75">
      <c r="N952" s="46"/>
      <c r="O952" s="46"/>
      <c r="P952" s="46"/>
      <c r="AF952" s="36"/>
      <c r="AG952" s="36"/>
      <c r="AH952" s="36"/>
      <c r="AI952" s="36"/>
      <c r="AJ952" s="36"/>
    </row>
    <row r="953" spans="14:36" ht="12.75">
      <c r="N953" s="46"/>
      <c r="O953" s="46"/>
      <c r="P953" s="46"/>
      <c r="AF953" s="36"/>
      <c r="AG953" s="36"/>
      <c r="AH953" s="36"/>
      <c r="AI953" s="36"/>
      <c r="AJ953" s="36"/>
    </row>
    <row r="954" spans="14:36" ht="12.75">
      <c r="N954" s="46"/>
      <c r="O954" s="46"/>
      <c r="P954" s="46"/>
      <c r="AF954" s="36"/>
      <c r="AG954" s="36"/>
      <c r="AH954" s="36"/>
      <c r="AI954" s="36"/>
      <c r="AJ954" s="36"/>
    </row>
    <row r="955" spans="14:36" ht="12.75">
      <c r="N955" s="46"/>
      <c r="O955" s="46"/>
      <c r="P955" s="46"/>
      <c r="AF955" s="36"/>
      <c r="AG955" s="36"/>
      <c r="AH955" s="36"/>
      <c r="AI955" s="36"/>
      <c r="AJ955" s="36"/>
    </row>
    <row r="956" spans="14:36" ht="12.75">
      <c r="N956" s="46"/>
      <c r="O956" s="46"/>
      <c r="P956" s="46"/>
      <c r="AF956" s="36"/>
      <c r="AG956" s="36"/>
      <c r="AH956" s="36"/>
      <c r="AI956" s="36"/>
      <c r="AJ956" s="36"/>
    </row>
    <row r="957" spans="14:36" ht="12.75">
      <c r="N957" s="46"/>
      <c r="O957" s="46"/>
      <c r="P957" s="46"/>
      <c r="AF957" s="36"/>
      <c r="AG957" s="36"/>
      <c r="AH957" s="36"/>
      <c r="AI957" s="36"/>
      <c r="AJ957" s="36"/>
    </row>
    <row r="958" spans="14:36" ht="12.75">
      <c r="N958" s="46"/>
      <c r="O958" s="46"/>
      <c r="P958" s="46"/>
      <c r="AF958" s="36"/>
      <c r="AG958" s="36"/>
      <c r="AH958" s="36"/>
      <c r="AI958" s="36"/>
      <c r="AJ958" s="36"/>
    </row>
    <row r="959" spans="14:36" ht="12.75">
      <c r="N959" s="46"/>
      <c r="O959" s="46"/>
      <c r="P959" s="46"/>
      <c r="AF959" s="36"/>
      <c r="AG959" s="36"/>
      <c r="AH959" s="36"/>
      <c r="AI959" s="36"/>
      <c r="AJ959" s="36"/>
    </row>
    <row r="960" spans="14:36" ht="12.75">
      <c r="N960" s="46"/>
      <c r="O960" s="46"/>
      <c r="P960" s="46"/>
      <c r="AF960" s="36"/>
      <c r="AG960" s="36"/>
      <c r="AH960" s="36"/>
      <c r="AI960" s="36"/>
      <c r="AJ960" s="36"/>
    </row>
    <row r="961" spans="14:36" ht="12.75">
      <c r="N961" s="46"/>
      <c r="O961" s="46"/>
      <c r="P961" s="46"/>
      <c r="AF961" s="36"/>
      <c r="AG961" s="36"/>
      <c r="AH961" s="36"/>
      <c r="AI961" s="36"/>
      <c r="AJ961" s="36"/>
    </row>
    <row r="962" spans="14:36" ht="12.75">
      <c r="N962" s="46"/>
      <c r="O962" s="46"/>
      <c r="P962" s="46"/>
      <c r="AF962" s="36"/>
      <c r="AG962" s="36"/>
      <c r="AH962" s="36"/>
      <c r="AI962" s="36"/>
      <c r="AJ962" s="36"/>
    </row>
    <row r="963" spans="14:36" ht="12.75">
      <c r="N963" s="46"/>
      <c r="O963" s="46"/>
      <c r="P963" s="46"/>
      <c r="AF963" s="36"/>
      <c r="AG963" s="36"/>
      <c r="AH963" s="36"/>
      <c r="AI963" s="36"/>
      <c r="AJ963" s="36"/>
    </row>
    <row r="964" spans="14:36" ht="12.75">
      <c r="N964" s="46"/>
      <c r="O964" s="46"/>
      <c r="P964" s="46"/>
      <c r="AF964" s="36"/>
      <c r="AG964" s="36"/>
      <c r="AH964" s="36"/>
      <c r="AI964" s="36"/>
      <c r="AJ964" s="36"/>
    </row>
    <row r="965" spans="14:36" ht="12.75">
      <c r="N965" s="46"/>
      <c r="O965" s="46"/>
      <c r="P965" s="46"/>
      <c r="AF965" s="36"/>
      <c r="AG965" s="36"/>
      <c r="AH965" s="36"/>
      <c r="AI965" s="36"/>
      <c r="AJ965" s="36"/>
    </row>
    <row r="966" spans="14:36" ht="12.75">
      <c r="N966" s="46"/>
      <c r="O966" s="46"/>
      <c r="P966" s="46"/>
      <c r="AF966" s="36"/>
      <c r="AG966" s="36"/>
      <c r="AH966" s="36"/>
      <c r="AI966" s="36"/>
      <c r="AJ966" s="36"/>
    </row>
    <row r="967" spans="14:36" ht="12.75">
      <c r="N967" s="46"/>
      <c r="O967" s="46"/>
      <c r="P967" s="46"/>
      <c r="AF967" s="36"/>
      <c r="AG967" s="36"/>
      <c r="AH967" s="36"/>
      <c r="AI967" s="36"/>
      <c r="AJ967" s="36"/>
    </row>
    <row r="968" spans="14:36" ht="12.75">
      <c r="N968" s="46"/>
      <c r="O968" s="46"/>
      <c r="P968" s="46"/>
      <c r="AF968" s="36"/>
      <c r="AG968" s="36"/>
      <c r="AH968" s="36"/>
      <c r="AI968" s="36"/>
      <c r="AJ968" s="36"/>
    </row>
    <row r="969" spans="14:36" ht="12.75">
      <c r="N969" s="46"/>
      <c r="O969" s="46"/>
      <c r="P969" s="46"/>
      <c r="AF969" s="36"/>
      <c r="AG969" s="36"/>
      <c r="AH969" s="36"/>
      <c r="AI969" s="36"/>
      <c r="AJ969" s="36"/>
    </row>
    <row r="970" spans="14:36" ht="12.75">
      <c r="N970" s="46"/>
      <c r="O970" s="46"/>
      <c r="P970" s="46"/>
      <c r="AF970" s="36"/>
      <c r="AG970" s="36"/>
      <c r="AH970" s="36"/>
      <c r="AI970" s="36"/>
      <c r="AJ970" s="36"/>
    </row>
    <row r="971" spans="14:36" ht="12.75">
      <c r="N971" s="46"/>
      <c r="O971" s="46"/>
      <c r="P971" s="46"/>
      <c r="AF971" s="36"/>
      <c r="AG971" s="36"/>
      <c r="AH971" s="36"/>
      <c r="AI971" s="36"/>
      <c r="AJ971" s="36"/>
    </row>
    <row r="972" spans="14:36" ht="12.75">
      <c r="N972" s="46"/>
      <c r="O972" s="46"/>
      <c r="P972" s="46"/>
      <c r="AF972" s="36"/>
      <c r="AG972" s="36"/>
      <c r="AH972" s="36"/>
      <c r="AI972" s="36"/>
      <c r="AJ972" s="36"/>
    </row>
    <row r="973" spans="14:36" ht="12.75">
      <c r="N973" s="46"/>
      <c r="O973" s="46"/>
      <c r="P973" s="46"/>
      <c r="AF973" s="36"/>
      <c r="AG973" s="36"/>
      <c r="AH973" s="36"/>
      <c r="AI973" s="36"/>
      <c r="AJ973" s="36"/>
    </row>
    <row r="974" spans="14:36" ht="12.75">
      <c r="N974" s="46"/>
      <c r="O974" s="46"/>
      <c r="P974" s="46"/>
      <c r="AF974" s="36"/>
      <c r="AG974" s="36"/>
      <c r="AH974" s="36"/>
      <c r="AI974" s="36"/>
      <c r="AJ974" s="36"/>
    </row>
    <row r="975" spans="14:36" ht="12.75">
      <c r="N975" s="46"/>
      <c r="O975" s="46"/>
      <c r="P975" s="46"/>
      <c r="AF975" s="36"/>
      <c r="AG975" s="36"/>
      <c r="AH975" s="36"/>
      <c r="AI975" s="36"/>
      <c r="AJ975" s="36"/>
    </row>
    <row r="976" spans="14:36" ht="12.75">
      <c r="N976" s="46"/>
      <c r="O976" s="46"/>
      <c r="P976" s="46"/>
      <c r="AF976" s="36"/>
      <c r="AG976" s="36"/>
      <c r="AH976" s="36"/>
      <c r="AI976" s="36"/>
      <c r="AJ976" s="36"/>
    </row>
    <row r="977" spans="14:36" ht="12.75">
      <c r="N977" s="46"/>
      <c r="O977" s="46"/>
      <c r="P977" s="46"/>
      <c r="AF977" s="36"/>
      <c r="AG977" s="36"/>
      <c r="AH977" s="36"/>
      <c r="AI977" s="36"/>
      <c r="AJ977" s="36"/>
    </row>
    <row r="978" spans="14:36" ht="12.75">
      <c r="N978" s="46"/>
      <c r="O978" s="46"/>
      <c r="P978" s="46"/>
      <c r="AF978" s="36"/>
      <c r="AG978" s="36"/>
      <c r="AH978" s="36"/>
      <c r="AI978" s="36"/>
      <c r="AJ978" s="36"/>
    </row>
    <row r="979" spans="14:36" ht="12.75">
      <c r="N979" s="46"/>
      <c r="O979" s="46"/>
      <c r="P979" s="46"/>
      <c r="AF979" s="36"/>
      <c r="AG979" s="36"/>
      <c r="AH979" s="36"/>
      <c r="AI979" s="36"/>
      <c r="AJ979" s="36"/>
    </row>
    <row r="980" spans="14:36" ht="12.75">
      <c r="N980" s="46"/>
      <c r="O980" s="46"/>
      <c r="P980" s="46"/>
      <c r="AF980" s="36"/>
      <c r="AG980" s="36"/>
      <c r="AH980" s="36"/>
      <c r="AI980" s="36"/>
      <c r="AJ980" s="36"/>
    </row>
    <row r="981" spans="14:36" ht="12.75">
      <c r="N981" s="46"/>
      <c r="O981" s="46"/>
      <c r="P981" s="46"/>
      <c r="AF981" s="36"/>
      <c r="AG981" s="36"/>
      <c r="AH981" s="36"/>
      <c r="AI981" s="36"/>
      <c r="AJ981" s="36"/>
    </row>
    <row r="982" spans="14:36" ht="12.75">
      <c r="N982" s="46"/>
      <c r="O982" s="46"/>
      <c r="P982" s="46"/>
      <c r="AF982" s="36"/>
      <c r="AG982" s="36"/>
      <c r="AH982" s="36"/>
      <c r="AI982" s="36"/>
      <c r="AJ982" s="36"/>
    </row>
    <row r="983" spans="14:36" ht="12.75">
      <c r="N983" s="46"/>
      <c r="O983" s="46"/>
      <c r="P983" s="46"/>
      <c r="AF983" s="36"/>
      <c r="AG983" s="36"/>
      <c r="AH983" s="36"/>
      <c r="AI983" s="36"/>
      <c r="AJ983" s="36"/>
    </row>
    <row r="984" spans="14:36" ht="12.75">
      <c r="N984" s="46"/>
      <c r="O984" s="46"/>
      <c r="P984" s="46"/>
      <c r="AF984" s="36"/>
      <c r="AG984" s="36"/>
      <c r="AH984" s="36"/>
      <c r="AI984" s="36"/>
      <c r="AJ984" s="36"/>
    </row>
    <row r="985" spans="14:36" ht="12.75">
      <c r="N985" s="46"/>
      <c r="O985" s="46"/>
      <c r="P985" s="46"/>
      <c r="AF985" s="36"/>
      <c r="AG985" s="36"/>
      <c r="AH985" s="36"/>
      <c r="AI985" s="36"/>
      <c r="AJ985" s="36"/>
    </row>
    <row r="986" spans="14:36" ht="12.75">
      <c r="N986" s="46"/>
      <c r="O986" s="46"/>
      <c r="P986" s="46"/>
      <c r="AF986" s="36"/>
      <c r="AG986" s="36"/>
      <c r="AH986" s="36"/>
      <c r="AI986" s="36"/>
      <c r="AJ986" s="36"/>
    </row>
    <row r="987" spans="14:36" ht="12.75">
      <c r="N987" s="46"/>
      <c r="O987" s="46"/>
      <c r="P987" s="46"/>
      <c r="AF987" s="36"/>
      <c r="AG987" s="36"/>
      <c r="AH987" s="36"/>
      <c r="AI987" s="36"/>
      <c r="AJ987" s="36"/>
    </row>
    <row r="988" spans="14:36" ht="12.75">
      <c r="N988" s="46"/>
      <c r="O988" s="46"/>
      <c r="P988" s="46"/>
      <c r="AF988" s="36"/>
      <c r="AG988" s="36"/>
      <c r="AH988" s="36"/>
      <c r="AI988" s="36"/>
      <c r="AJ988" s="36"/>
    </row>
    <row r="989" spans="14:36" ht="12.75">
      <c r="N989" s="46"/>
      <c r="O989" s="46"/>
      <c r="P989" s="46"/>
      <c r="AF989" s="36"/>
      <c r="AG989" s="36"/>
      <c r="AH989" s="36"/>
      <c r="AI989" s="36"/>
      <c r="AJ989" s="36"/>
    </row>
    <row r="990" spans="14:36" ht="12.75">
      <c r="N990" s="46"/>
      <c r="O990" s="46"/>
      <c r="P990" s="46"/>
      <c r="AF990" s="36"/>
      <c r="AG990" s="36"/>
      <c r="AH990" s="36"/>
      <c r="AI990" s="36"/>
      <c r="AJ990" s="36"/>
    </row>
    <row r="991" spans="14:36" ht="12.75">
      <c r="N991" s="46"/>
      <c r="O991" s="46"/>
      <c r="P991" s="46"/>
      <c r="AF991" s="36"/>
      <c r="AG991" s="36"/>
      <c r="AH991" s="36"/>
      <c r="AI991" s="36"/>
      <c r="AJ991" s="36"/>
    </row>
    <row r="992" spans="14:36" ht="12.75">
      <c r="N992" s="46"/>
      <c r="O992" s="46"/>
      <c r="P992" s="46"/>
      <c r="AF992" s="36"/>
      <c r="AG992" s="36"/>
      <c r="AH992" s="36"/>
      <c r="AI992" s="36"/>
      <c r="AJ992" s="36"/>
    </row>
    <row r="993" spans="14:36" ht="12.75">
      <c r="N993" s="46"/>
      <c r="O993" s="46"/>
      <c r="P993" s="46"/>
      <c r="AF993" s="36"/>
      <c r="AG993" s="36"/>
      <c r="AH993" s="36"/>
      <c r="AI993" s="36"/>
      <c r="AJ993" s="36"/>
    </row>
    <row r="994" spans="14:36" ht="12.75">
      <c r="N994" s="46"/>
      <c r="O994" s="46"/>
      <c r="P994" s="46"/>
      <c r="AF994" s="36"/>
      <c r="AG994" s="36"/>
      <c r="AH994" s="36"/>
      <c r="AI994" s="36"/>
      <c r="AJ994" s="36"/>
    </row>
    <row r="995" spans="14:36" ht="12.75">
      <c r="N995" s="46"/>
      <c r="O995" s="46"/>
      <c r="P995" s="46"/>
      <c r="AF995" s="36"/>
      <c r="AG995" s="36"/>
      <c r="AH995" s="36"/>
      <c r="AI995" s="36"/>
      <c r="AJ995" s="36"/>
    </row>
    <row r="996" spans="14:36" ht="12.75">
      <c r="N996" s="46"/>
      <c r="O996" s="46"/>
      <c r="P996" s="46"/>
      <c r="AF996" s="36"/>
      <c r="AG996" s="36"/>
      <c r="AH996" s="36"/>
      <c r="AI996" s="36"/>
      <c r="AJ996" s="36"/>
    </row>
    <row r="997" spans="14:36" ht="12.75">
      <c r="N997" s="46"/>
      <c r="O997" s="46"/>
      <c r="P997" s="46"/>
      <c r="AF997" s="36"/>
      <c r="AG997" s="36"/>
      <c r="AH997" s="36"/>
      <c r="AI997" s="36"/>
      <c r="AJ997" s="36"/>
    </row>
    <row r="998" spans="14:36" ht="12.75">
      <c r="N998" s="46"/>
      <c r="O998" s="46"/>
      <c r="P998" s="46"/>
      <c r="AF998" s="36"/>
      <c r="AG998" s="36"/>
      <c r="AH998" s="36"/>
      <c r="AI998" s="36"/>
      <c r="AJ998" s="36"/>
    </row>
    <row r="999" spans="14:36" ht="12.75">
      <c r="N999" s="46"/>
      <c r="O999" s="46"/>
      <c r="P999" s="46"/>
      <c r="AF999" s="36"/>
      <c r="AG999" s="36"/>
      <c r="AH999" s="36"/>
      <c r="AI999" s="36"/>
      <c r="AJ999" s="36"/>
    </row>
    <row r="1000" spans="14:36" ht="12.75">
      <c r="N1000" s="46"/>
      <c r="O1000" s="46"/>
      <c r="P1000" s="46"/>
      <c r="AF1000" s="36"/>
      <c r="AG1000" s="36"/>
      <c r="AH1000" s="36"/>
      <c r="AI1000" s="36"/>
      <c r="AJ1000" s="36"/>
    </row>
    <row r="1001" spans="14:36" ht="12.75">
      <c r="N1001" s="46"/>
      <c r="O1001" s="46"/>
      <c r="P1001" s="46"/>
      <c r="AF1001" s="36"/>
      <c r="AG1001" s="36"/>
      <c r="AH1001" s="36"/>
      <c r="AI1001" s="36"/>
      <c r="AJ1001" s="36"/>
    </row>
    <row r="1002" spans="14:36" ht="12.75">
      <c r="N1002" s="46"/>
      <c r="O1002" s="46"/>
      <c r="P1002" s="46"/>
      <c r="AF1002" s="36"/>
      <c r="AG1002" s="36"/>
      <c r="AH1002" s="36"/>
      <c r="AI1002" s="36"/>
      <c r="AJ1002" s="36"/>
    </row>
    <row r="1003" spans="14:36" ht="12.75">
      <c r="N1003" s="46"/>
      <c r="O1003" s="46"/>
      <c r="P1003" s="46"/>
      <c r="AF1003" s="36"/>
      <c r="AG1003" s="36"/>
      <c r="AH1003" s="36"/>
      <c r="AI1003" s="36"/>
      <c r="AJ1003" s="36"/>
    </row>
    <row r="1004" spans="14:36" ht="12.75">
      <c r="N1004" s="46"/>
      <c r="O1004" s="46"/>
      <c r="P1004" s="46"/>
      <c r="AF1004" s="36"/>
      <c r="AG1004" s="36"/>
      <c r="AH1004" s="36"/>
      <c r="AI1004" s="36"/>
      <c r="AJ1004" s="36"/>
    </row>
    <row r="1005" spans="14:36" ht="12.75">
      <c r="N1005" s="46"/>
      <c r="O1005" s="46"/>
      <c r="P1005" s="46"/>
      <c r="AF1005" s="36"/>
      <c r="AG1005" s="36"/>
      <c r="AH1005" s="36"/>
      <c r="AI1005" s="36"/>
      <c r="AJ1005" s="36"/>
    </row>
    <row r="1006" spans="14:36" ht="12.75">
      <c r="N1006" s="46"/>
      <c r="O1006" s="46"/>
      <c r="P1006" s="46"/>
      <c r="AF1006" s="36"/>
      <c r="AG1006" s="36"/>
      <c r="AH1006" s="36"/>
      <c r="AI1006" s="36"/>
      <c r="AJ1006" s="36"/>
    </row>
    <row r="1007" spans="14:36" ht="12.75">
      <c r="N1007" s="46"/>
      <c r="O1007" s="46"/>
      <c r="P1007" s="46"/>
      <c r="AF1007" s="36"/>
      <c r="AG1007" s="36"/>
      <c r="AH1007" s="36"/>
      <c r="AI1007" s="36"/>
      <c r="AJ1007" s="36"/>
    </row>
    <row r="1008" spans="14:36" ht="12.75">
      <c r="N1008" s="46"/>
      <c r="O1008" s="46"/>
      <c r="P1008" s="46"/>
      <c r="AF1008" s="36"/>
      <c r="AG1008" s="36"/>
      <c r="AH1008" s="36"/>
      <c r="AI1008" s="36"/>
      <c r="AJ1008" s="36"/>
    </row>
    <row r="1009" spans="14:36" ht="12.75">
      <c r="N1009" s="46"/>
      <c r="O1009" s="46"/>
      <c r="P1009" s="46"/>
      <c r="AF1009" s="36"/>
      <c r="AG1009" s="36"/>
      <c r="AH1009" s="36"/>
      <c r="AI1009" s="36"/>
      <c r="AJ1009" s="36"/>
    </row>
    <row r="1010" spans="14:36" ht="12.75">
      <c r="N1010" s="46"/>
      <c r="O1010" s="46"/>
      <c r="P1010" s="46"/>
      <c r="AF1010" s="36"/>
      <c r="AG1010" s="36"/>
      <c r="AH1010" s="36"/>
      <c r="AI1010" s="36"/>
      <c r="AJ1010" s="36"/>
    </row>
    <row r="1011" spans="14:36" ht="12.75">
      <c r="N1011" s="46"/>
      <c r="O1011" s="46"/>
      <c r="P1011" s="46"/>
      <c r="AF1011" s="36"/>
      <c r="AG1011" s="36"/>
      <c r="AH1011" s="36"/>
      <c r="AI1011" s="36"/>
      <c r="AJ1011" s="36"/>
    </row>
    <row r="1012" spans="14:36" ht="12.75">
      <c r="N1012" s="46"/>
      <c r="O1012" s="46"/>
      <c r="P1012" s="46"/>
      <c r="AF1012" s="36"/>
      <c r="AG1012" s="36"/>
      <c r="AH1012" s="36"/>
      <c r="AI1012" s="36"/>
      <c r="AJ1012" s="36"/>
    </row>
    <row r="1013" spans="14:36" ht="12.75">
      <c r="N1013" s="46"/>
      <c r="O1013" s="46"/>
      <c r="P1013" s="46"/>
      <c r="AF1013" s="36"/>
      <c r="AG1013" s="36"/>
      <c r="AH1013" s="36"/>
      <c r="AI1013" s="36"/>
      <c r="AJ1013" s="36"/>
    </row>
    <row r="1014" spans="14:36" ht="12.75">
      <c r="N1014" s="46"/>
      <c r="O1014" s="46"/>
      <c r="P1014" s="46"/>
      <c r="AF1014" s="36"/>
      <c r="AG1014" s="36"/>
      <c r="AH1014" s="36"/>
      <c r="AI1014" s="36"/>
      <c r="AJ1014" s="36"/>
    </row>
    <row r="1015" spans="14:36" ht="12.75">
      <c r="N1015" s="46"/>
      <c r="O1015" s="46"/>
      <c r="P1015" s="46"/>
      <c r="AF1015" s="36"/>
      <c r="AG1015" s="36"/>
      <c r="AH1015" s="36"/>
      <c r="AI1015" s="36"/>
      <c r="AJ1015" s="36"/>
    </row>
    <row r="1016" spans="14:36" ht="12.75">
      <c r="N1016" s="46"/>
      <c r="O1016" s="46"/>
      <c r="P1016" s="46"/>
      <c r="AF1016" s="36"/>
      <c r="AG1016" s="36"/>
      <c r="AH1016" s="36"/>
      <c r="AI1016" s="36"/>
      <c r="AJ1016" s="36"/>
    </row>
    <row r="1017" spans="14:36" ht="12.75">
      <c r="N1017" s="46"/>
      <c r="O1017" s="46"/>
      <c r="P1017" s="46"/>
      <c r="AF1017" s="36"/>
      <c r="AG1017" s="36"/>
      <c r="AH1017" s="36"/>
      <c r="AI1017" s="36"/>
      <c r="AJ1017" s="36"/>
    </row>
    <row r="1018" spans="14:36" ht="12.75">
      <c r="N1018" s="46"/>
      <c r="O1018" s="46"/>
      <c r="P1018" s="46"/>
      <c r="AF1018" s="36"/>
      <c r="AG1018" s="36"/>
      <c r="AH1018" s="36"/>
      <c r="AI1018" s="36"/>
      <c r="AJ1018" s="36"/>
    </row>
    <row r="1019" spans="14:36" ht="12.75">
      <c r="N1019" s="46"/>
      <c r="O1019" s="46"/>
      <c r="P1019" s="46"/>
      <c r="AF1019" s="36"/>
      <c r="AG1019" s="36"/>
      <c r="AH1019" s="36"/>
      <c r="AI1019" s="36"/>
      <c r="AJ1019" s="36"/>
    </row>
    <row r="1020" spans="14:36" ht="12.75">
      <c r="N1020" s="46"/>
      <c r="O1020" s="46"/>
      <c r="P1020" s="46"/>
      <c r="AF1020" s="36"/>
      <c r="AG1020" s="36"/>
      <c r="AH1020" s="36"/>
      <c r="AI1020" s="36"/>
      <c r="AJ1020" s="36"/>
    </row>
    <row r="1021" spans="14:36" ht="12.75">
      <c r="N1021" s="46"/>
      <c r="O1021" s="46"/>
      <c r="P1021" s="46"/>
      <c r="AF1021" s="36"/>
      <c r="AG1021" s="36"/>
      <c r="AH1021" s="36"/>
      <c r="AI1021" s="36"/>
      <c r="AJ1021" s="36"/>
    </row>
    <row r="1022" spans="14:36" ht="12.75">
      <c r="N1022" s="46"/>
      <c r="O1022" s="46"/>
      <c r="P1022" s="46"/>
      <c r="AF1022" s="36"/>
      <c r="AG1022" s="36"/>
      <c r="AH1022" s="36"/>
      <c r="AI1022" s="36"/>
      <c r="AJ1022" s="36"/>
    </row>
    <row r="1023" spans="14:36" ht="12.75">
      <c r="N1023" s="46"/>
      <c r="O1023" s="46"/>
      <c r="P1023" s="46"/>
      <c r="AF1023" s="36"/>
      <c r="AG1023" s="36"/>
      <c r="AH1023" s="36"/>
      <c r="AI1023" s="36"/>
      <c r="AJ1023" s="36"/>
    </row>
    <row r="1024" spans="14:36" ht="12.75">
      <c r="N1024" s="46"/>
      <c r="O1024" s="46"/>
      <c r="P1024" s="46"/>
      <c r="AF1024" s="36"/>
      <c r="AG1024" s="36"/>
      <c r="AH1024" s="36"/>
      <c r="AI1024" s="36"/>
      <c r="AJ1024" s="36"/>
    </row>
    <row r="1025" spans="14:36" ht="12.75">
      <c r="N1025" s="46"/>
      <c r="O1025" s="46"/>
      <c r="P1025" s="46"/>
      <c r="AF1025" s="36"/>
      <c r="AG1025" s="36"/>
      <c r="AH1025" s="36"/>
      <c r="AI1025" s="36"/>
      <c r="AJ1025" s="36"/>
    </row>
    <row r="1026" spans="14:36" ht="12.75">
      <c r="N1026" s="46"/>
      <c r="O1026" s="46"/>
      <c r="P1026" s="46"/>
      <c r="AF1026" s="36"/>
      <c r="AG1026" s="36"/>
      <c r="AH1026" s="36"/>
      <c r="AI1026" s="36"/>
      <c r="AJ1026" s="36"/>
    </row>
    <row r="1027" spans="14:36" ht="12.75">
      <c r="N1027" s="46"/>
      <c r="O1027" s="46"/>
      <c r="P1027" s="46"/>
      <c r="AF1027" s="36"/>
      <c r="AG1027" s="36"/>
      <c r="AH1027" s="36"/>
      <c r="AI1027" s="36"/>
      <c r="AJ1027" s="36"/>
    </row>
    <row r="1028" spans="14:36" ht="12.75">
      <c r="N1028" s="46"/>
      <c r="O1028" s="46"/>
      <c r="P1028" s="46"/>
      <c r="AF1028" s="36"/>
      <c r="AG1028" s="36"/>
      <c r="AH1028" s="36"/>
      <c r="AI1028" s="36"/>
      <c r="AJ1028" s="36"/>
    </row>
    <row r="1029" spans="14:36" ht="12.75">
      <c r="N1029" s="46"/>
      <c r="O1029" s="46"/>
      <c r="P1029" s="46"/>
      <c r="AF1029" s="36"/>
      <c r="AG1029" s="36"/>
      <c r="AH1029" s="36"/>
      <c r="AI1029" s="36"/>
      <c r="AJ1029" s="36"/>
    </row>
    <row r="1030" spans="14:36" ht="12.75">
      <c r="N1030" s="46"/>
      <c r="O1030" s="46"/>
      <c r="P1030" s="46"/>
      <c r="AF1030" s="36"/>
      <c r="AG1030" s="36"/>
      <c r="AH1030" s="36"/>
      <c r="AI1030" s="36"/>
      <c r="AJ1030" s="36"/>
    </row>
    <row r="1031" spans="14:36" ht="12.75">
      <c r="N1031" s="46"/>
      <c r="O1031" s="46"/>
      <c r="P1031" s="46"/>
      <c r="AF1031" s="36"/>
      <c r="AG1031" s="36"/>
      <c r="AH1031" s="36"/>
      <c r="AI1031" s="36"/>
      <c r="AJ1031" s="36"/>
    </row>
    <row r="1032" spans="14:36" ht="12.75">
      <c r="N1032" s="46"/>
      <c r="O1032" s="46"/>
      <c r="P1032" s="46"/>
      <c r="AF1032" s="36"/>
      <c r="AG1032" s="36"/>
      <c r="AH1032" s="36"/>
      <c r="AI1032" s="36"/>
      <c r="AJ1032" s="36"/>
    </row>
    <row r="1033" spans="14:36" ht="12.75">
      <c r="N1033" s="46"/>
      <c r="O1033" s="46"/>
      <c r="P1033" s="46"/>
      <c r="AF1033" s="36"/>
      <c r="AG1033" s="36"/>
      <c r="AH1033" s="36"/>
      <c r="AI1033" s="36"/>
      <c r="AJ1033" s="36"/>
    </row>
    <row r="1034" spans="14:36" ht="12.75">
      <c r="N1034" s="46"/>
      <c r="O1034" s="46"/>
      <c r="P1034" s="46"/>
      <c r="AF1034" s="36"/>
      <c r="AG1034" s="36"/>
      <c r="AH1034" s="36"/>
      <c r="AI1034" s="36"/>
      <c r="AJ1034" s="36"/>
    </row>
    <row r="1035" spans="14:36" ht="12.75">
      <c r="N1035" s="46"/>
      <c r="O1035" s="46"/>
      <c r="P1035" s="46"/>
      <c r="AF1035" s="36"/>
      <c r="AG1035" s="36"/>
      <c r="AH1035" s="36"/>
      <c r="AI1035" s="36"/>
      <c r="AJ1035" s="36"/>
    </row>
    <row r="1036" spans="14:36" ht="12.75">
      <c r="N1036" s="46"/>
      <c r="O1036" s="46"/>
      <c r="P1036" s="46"/>
      <c r="AF1036" s="36"/>
      <c r="AG1036" s="36"/>
      <c r="AH1036" s="36"/>
      <c r="AI1036" s="36"/>
      <c r="AJ1036" s="36"/>
    </row>
    <row r="1037" spans="14:36" ht="12.75">
      <c r="N1037" s="46"/>
      <c r="O1037" s="46"/>
      <c r="P1037" s="46"/>
      <c r="AF1037" s="36"/>
      <c r="AG1037" s="36"/>
      <c r="AH1037" s="36"/>
      <c r="AI1037" s="36"/>
      <c r="AJ1037" s="36"/>
    </row>
    <row r="1038" spans="14:36" ht="12.75">
      <c r="N1038" s="46"/>
      <c r="O1038" s="46"/>
      <c r="P1038" s="46"/>
      <c r="AF1038" s="36"/>
      <c r="AG1038" s="36"/>
      <c r="AH1038" s="36"/>
      <c r="AI1038" s="36"/>
      <c r="AJ1038" s="36"/>
    </row>
    <row r="1039" spans="14:36" ht="12.75">
      <c r="N1039" s="46"/>
      <c r="O1039" s="46"/>
      <c r="P1039" s="46"/>
      <c r="AF1039" s="36"/>
      <c r="AG1039" s="36"/>
      <c r="AH1039" s="36"/>
      <c r="AI1039" s="36"/>
      <c r="AJ1039" s="36"/>
    </row>
    <row r="1040" spans="14:36" ht="12.75">
      <c r="N1040" s="46"/>
      <c r="O1040" s="46"/>
      <c r="P1040" s="46"/>
      <c r="AF1040" s="36"/>
      <c r="AG1040" s="36"/>
      <c r="AH1040" s="36"/>
      <c r="AI1040" s="36"/>
      <c r="AJ1040" s="36"/>
    </row>
    <row r="1041" spans="14:36" ht="12.75">
      <c r="N1041" s="46"/>
      <c r="O1041" s="46"/>
      <c r="P1041" s="46"/>
      <c r="AF1041" s="36"/>
      <c r="AG1041" s="36"/>
      <c r="AH1041" s="36"/>
      <c r="AI1041" s="36"/>
      <c r="AJ1041" s="36"/>
    </row>
    <row r="1042" spans="14:36" ht="12.75">
      <c r="N1042" s="46"/>
      <c r="O1042" s="46"/>
      <c r="P1042" s="46"/>
      <c r="AF1042" s="36"/>
      <c r="AG1042" s="36"/>
      <c r="AH1042" s="36"/>
      <c r="AI1042" s="36"/>
      <c r="AJ1042" s="36"/>
    </row>
    <row r="1043" spans="14:36" ht="12.75">
      <c r="N1043" s="46"/>
      <c r="O1043" s="46"/>
      <c r="P1043" s="46"/>
      <c r="AF1043" s="36"/>
      <c r="AG1043" s="36"/>
      <c r="AH1043" s="36"/>
      <c r="AI1043" s="36"/>
      <c r="AJ1043" s="36"/>
    </row>
    <row r="1044" spans="14:36" ht="12.75">
      <c r="N1044" s="46"/>
      <c r="O1044" s="46"/>
      <c r="P1044" s="46"/>
      <c r="AF1044" s="36"/>
      <c r="AG1044" s="36"/>
      <c r="AH1044" s="36"/>
      <c r="AI1044" s="36"/>
      <c r="AJ1044" s="36"/>
    </row>
    <row r="1045" spans="14:36" ht="12.75">
      <c r="N1045" s="46"/>
      <c r="O1045" s="46"/>
      <c r="P1045" s="46"/>
      <c r="AF1045" s="36"/>
      <c r="AG1045" s="36"/>
      <c r="AH1045" s="36"/>
      <c r="AI1045" s="36"/>
      <c r="AJ1045" s="36"/>
    </row>
    <row r="1046" spans="14:36" ht="12.75">
      <c r="N1046" s="46"/>
      <c r="O1046" s="46"/>
      <c r="P1046" s="46"/>
      <c r="AF1046" s="36"/>
      <c r="AG1046" s="36"/>
      <c r="AH1046" s="36"/>
      <c r="AI1046" s="36"/>
      <c r="AJ1046" s="36"/>
    </row>
    <row r="1047" spans="14:36" ht="12.75">
      <c r="N1047" s="46"/>
      <c r="O1047" s="46"/>
      <c r="P1047" s="46"/>
      <c r="AF1047" s="36"/>
      <c r="AG1047" s="36"/>
      <c r="AH1047" s="36"/>
      <c r="AI1047" s="36"/>
      <c r="AJ1047" s="36"/>
    </row>
    <row r="1048" spans="14:36" ht="12.75">
      <c r="N1048" s="46"/>
      <c r="O1048" s="46"/>
      <c r="P1048" s="46"/>
      <c r="AF1048" s="36"/>
      <c r="AG1048" s="36"/>
      <c r="AH1048" s="36"/>
      <c r="AI1048" s="36"/>
      <c r="AJ1048" s="36"/>
    </row>
    <row r="1049" spans="14:36" ht="12.75">
      <c r="N1049" s="46"/>
      <c r="O1049" s="46"/>
      <c r="P1049" s="46"/>
      <c r="AF1049" s="36"/>
      <c r="AG1049" s="36"/>
      <c r="AH1049" s="36"/>
      <c r="AI1049" s="36"/>
      <c r="AJ1049" s="36"/>
    </row>
    <row r="1050" spans="14:36" ht="12.75">
      <c r="N1050" s="46"/>
      <c r="O1050" s="46"/>
      <c r="P1050" s="46"/>
      <c r="AF1050" s="36"/>
      <c r="AG1050" s="36"/>
      <c r="AH1050" s="36"/>
      <c r="AI1050" s="36"/>
      <c r="AJ1050" s="36"/>
    </row>
    <row r="1051" spans="14:36" ht="12.75">
      <c r="N1051" s="46"/>
      <c r="O1051" s="46"/>
      <c r="P1051" s="46"/>
      <c r="AF1051" s="36"/>
      <c r="AG1051" s="36"/>
      <c r="AH1051" s="36"/>
      <c r="AI1051" s="36"/>
      <c r="AJ1051" s="36"/>
    </row>
    <row r="1052" spans="14:36" ht="12.75">
      <c r="N1052" s="46"/>
      <c r="O1052" s="46"/>
      <c r="P1052" s="46"/>
      <c r="AF1052" s="36"/>
      <c r="AG1052" s="36"/>
      <c r="AH1052" s="36"/>
      <c r="AI1052" s="36"/>
      <c r="AJ1052" s="36"/>
    </row>
    <row r="1053" spans="14:36" ht="12.75">
      <c r="N1053" s="46"/>
      <c r="O1053" s="46"/>
      <c r="P1053" s="46"/>
      <c r="AF1053" s="36"/>
      <c r="AG1053" s="36"/>
      <c r="AH1053" s="36"/>
      <c r="AI1053" s="36"/>
      <c r="AJ1053" s="36"/>
    </row>
    <row r="1054" spans="14:36" ht="12.75">
      <c r="N1054" s="46"/>
      <c r="O1054" s="46"/>
      <c r="P1054" s="46"/>
      <c r="AF1054" s="36"/>
      <c r="AG1054" s="36"/>
      <c r="AH1054" s="36"/>
      <c r="AI1054" s="36"/>
      <c r="AJ1054" s="36"/>
    </row>
    <row r="1055" spans="14:36" ht="12.75">
      <c r="N1055" s="46"/>
      <c r="O1055" s="46"/>
      <c r="P1055" s="46"/>
      <c r="AF1055" s="36"/>
      <c r="AG1055" s="36"/>
      <c r="AH1055" s="36"/>
      <c r="AI1055" s="36"/>
      <c r="AJ1055" s="36"/>
    </row>
    <row r="1056" spans="14:36" ht="12.75">
      <c r="N1056" s="46"/>
      <c r="O1056" s="46"/>
      <c r="P1056" s="46"/>
      <c r="AF1056" s="36"/>
      <c r="AG1056" s="36"/>
      <c r="AH1056" s="36"/>
      <c r="AI1056" s="36"/>
      <c r="AJ1056" s="36"/>
    </row>
    <row r="1057" spans="14:36" ht="12.75">
      <c r="N1057" s="46"/>
      <c r="O1057" s="46"/>
      <c r="P1057" s="46"/>
      <c r="AF1057" s="36"/>
      <c r="AG1057" s="36"/>
      <c r="AH1057" s="36"/>
      <c r="AI1057" s="36"/>
      <c r="AJ1057" s="36"/>
    </row>
    <row r="1058" spans="14:36" ht="12.75">
      <c r="N1058" s="46"/>
      <c r="O1058" s="46"/>
      <c r="P1058" s="46"/>
      <c r="AF1058" s="36"/>
      <c r="AG1058" s="36"/>
      <c r="AH1058" s="36"/>
      <c r="AI1058" s="36"/>
      <c r="AJ1058" s="36"/>
    </row>
    <row r="1059" spans="14:36" ht="12.75">
      <c r="N1059" s="46"/>
      <c r="O1059" s="46"/>
      <c r="P1059" s="46"/>
      <c r="AF1059" s="36"/>
      <c r="AG1059" s="36"/>
      <c r="AH1059" s="36"/>
      <c r="AI1059" s="36"/>
      <c r="AJ1059" s="36"/>
    </row>
    <row r="1060" spans="14:36" ht="12.75">
      <c r="N1060" s="46"/>
      <c r="O1060" s="46"/>
      <c r="P1060" s="46"/>
      <c r="AF1060" s="36"/>
      <c r="AG1060" s="36"/>
      <c r="AH1060" s="36"/>
      <c r="AI1060" s="36"/>
      <c r="AJ1060" s="36"/>
    </row>
    <row r="1061" spans="14:36" ht="12.75">
      <c r="N1061" s="46"/>
      <c r="O1061" s="46"/>
      <c r="P1061" s="46"/>
      <c r="AF1061" s="36"/>
      <c r="AG1061" s="36"/>
      <c r="AH1061" s="36"/>
      <c r="AI1061" s="36"/>
      <c r="AJ1061" s="36"/>
    </row>
    <row r="1062" spans="14:36" ht="12.75">
      <c r="N1062" s="46"/>
      <c r="O1062" s="46"/>
      <c r="P1062" s="46"/>
      <c r="AF1062" s="36"/>
      <c r="AG1062" s="36"/>
      <c r="AH1062" s="36"/>
      <c r="AI1062" s="36"/>
      <c r="AJ1062" s="36"/>
    </row>
    <row r="1063" spans="14:36" ht="12.75">
      <c r="N1063" s="46"/>
      <c r="O1063" s="46"/>
      <c r="P1063" s="46"/>
      <c r="AF1063" s="36"/>
      <c r="AG1063" s="36"/>
      <c r="AH1063" s="36"/>
      <c r="AI1063" s="36"/>
      <c r="AJ1063" s="36"/>
    </row>
    <row r="1064" spans="14:36" ht="12.75">
      <c r="N1064" s="46"/>
      <c r="O1064" s="46"/>
      <c r="P1064" s="46"/>
      <c r="AF1064" s="36"/>
      <c r="AG1064" s="36"/>
      <c r="AH1064" s="36"/>
      <c r="AI1064" s="36"/>
      <c r="AJ1064" s="36"/>
    </row>
    <row r="1065" spans="14:36" ht="12.75">
      <c r="N1065" s="46"/>
      <c r="O1065" s="46"/>
      <c r="P1065" s="46"/>
      <c r="AF1065" s="36"/>
      <c r="AG1065" s="36"/>
      <c r="AH1065" s="36"/>
      <c r="AI1065" s="36"/>
      <c r="AJ1065" s="36"/>
    </row>
    <row r="1066" spans="14:36" ht="12.75">
      <c r="N1066" s="46"/>
      <c r="O1066" s="46"/>
      <c r="P1066" s="46"/>
      <c r="AF1066" s="36"/>
      <c r="AG1066" s="36"/>
      <c r="AH1066" s="36"/>
      <c r="AI1066" s="36"/>
      <c r="AJ1066" s="36"/>
    </row>
    <row r="1067" spans="14:36" ht="12.75">
      <c r="N1067" s="46"/>
      <c r="O1067" s="46"/>
      <c r="P1067" s="46"/>
      <c r="AF1067" s="36"/>
      <c r="AG1067" s="36"/>
      <c r="AH1067" s="36"/>
      <c r="AI1067" s="36"/>
      <c r="AJ1067" s="36"/>
    </row>
    <row r="1068" spans="14:36" ht="12.75">
      <c r="N1068" s="46"/>
      <c r="O1068" s="46"/>
      <c r="P1068" s="46"/>
      <c r="AF1068" s="36"/>
      <c r="AG1068" s="36"/>
      <c r="AH1068" s="36"/>
      <c r="AI1068" s="36"/>
      <c r="AJ1068" s="36"/>
    </row>
    <row r="1069" spans="14:36" ht="12.75">
      <c r="N1069" s="46"/>
      <c r="O1069" s="46"/>
      <c r="P1069" s="46"/>
      <c r="AF1069" s="36"/>
      <c r="AG1069" s="36"/>
      <c r="AH1069" s="36"/>
      <c r="AI1069" s="36"/>
      <c r="AJ1069" s="36"/>
    </row>
    <row r="1070" spans="14:36" ht="12.75">
      <c r="N1070" s="46"/>
      <c r="O1070" s="46"/>
      <c r="P1070" s="46"/>
      <c r="AF1070" s="36"/>
      <c r="AG1070" s="36"/>
      <c r="AH1070" s="36"/>
      <c r="AI1070" s="36"/>
      <c r="AJ1070" s="36"/>
    </row>
    <row r="1071" spans="14:36" ht="12.75">
      <c r="N1071" s="46"/>
      <c r="O1071" s="46"/>
      <c r="P1071" s="46"/>
      <c r="AF1071" s="36"/>
      <c r="AG1071" s="36"/>
      <c r="AH1071" s="36"/>
      <c r="AI1071" s="36"/>
      <c r="AJ1071" s="36"/>
    </row>
    <row r="1072" spans="14:36" ht="12.75">
      <c r="N1072" s="46"/>
      <c r="O1072" s="46"/>
      <c r="P1072" s="46"/>
      <c r="AF1072" s="36"/>
      <c r="AG1072" s="36"/>
      <c r="AH1072" s="36"/>
      <c r="AI1072" s="36"/>
      <c r="AJ1072" s="36"/>
    </row>
    <row r="1073" spans="14:36" ht="12.75">
      <c r="N1073" s="46"/>
      <c r="O1073" s="46"/>
      <c r="P1073" s="46"/>
      <c r="AF1073" s="36"/>
      <c r="AG1073" s="36"/>
      <c r="AH1073" s="36"/>
      <c r="AI1073" s="36"/>
      <c r="AJ1073" s="36"/>
    </row>
    <row r="1074" spans="14:36" ht="12.75">
      <c r="N1074" s="46"/>
      <c r="O1074" s="46"/>
      <c r="P1074" s="46"/>
      <c r="AF1074" s="36"/>
      <c r="AG1074" s="36"/>
      <c r="AH1074" s="36"/>
      <c r="AI1074" s="36"/>
      <c r="AJ1074" s="36"/>
    </row>
    <row r="1075" spans="14:36" ht="12.75">
      <c r="N1075" s="46"/>
      <c r="O1075" s="46"/>
      <c r="P1075" s="46"/>
      <c r="AF1075" s="36"/>
      <c r="AG1075" s="36"/>
      <c r="AH1075" s="36"/>
      <c r="AI1075" s="36"/>
      <c r="AJ1075" s="36"/>
    </row>
    <row r="1076" spans="14:36" ht="12.75">
      <c r="N1076" s="46"/>
      <c r="O1076" s="46"/>
      <c r="P1076" s="46"/>
      <c r="AF1076" s="36"/>
      <c r="AG1076" s="36"/>
      <c r="AH1076" s="36"/>
      <c r="AI1076" s="36"/>
      <c r="AJ1076" s="36"/>
    </row>
    <row r="1077" spans="14:36" ht="12.75">
      <c r="N1077" s="46"/>
      <c r="O1077" s="46"/>
      <c r="P1077" s="46"/>
      <c r="AF1077" s="36"/>
      <c r="AG1077" s="36"/>
      <c r="AH1077" s="36"/>
      <c r="AI1077" s="36"/>
      <c r="AJ1077" s="36"/>
    </row>
    <row r="1078" spans="14:36" ht="12.75">
      <c r="N1078" s="46"/>
      <c r="O1078" s="46"/>
      <c r="P1078" s="46"/>
      <c r="AF1078" s="36"/>
      <c r="AG1078" s="36"/>
      <c r="AH1078" s="36"/>
      <c r="AI1078" s="36"/>
      <c r="AJ1078" s="36"/>
    </row>
    <row r="1079" spans="14:36" ht="12.75">
      <c r="N1079" s="46"/>
      <c r="O1079" s="46"/>
      <c r="P1079" s="46"/>
      <c r="AF1079" s="36"/>
      <c r="AG1079" s="36"/>
      <c r="AH1079" s="36"/>
      <c r="AI1079" s="36"/>
      <c r="AJ1079" s="36"/>
    </row>
    <row r="1080" spans="14:36" ht="12.75">
      <c r="N1080" s="46"/>
      <c r="O1080" s="46"/>
      <c r="P1080" s="46"/>
      <c r="AF1080" s="36"/>
      <c r="AG1080" s="36"/>
      <c r="AH1080" s="36"/>
      <c r="AI1080" s="36"/>
      <c r="AJ1080" s="36"/>
    </row>
    <row r="1081" spans="14:36" ht="12.75">
      <c r="N1081" s="46"/>
      <c r="O1081" s="46"/>
      <c r="P1081" s="46"/>
      <c r="AF1081" s="36"/>
      <c r="AG1081" s="36"/>
      <c r="AH1081" s="36"/>
      <c r="AI1081" s="36"/>
      <c r="AJ1081" s="36"/>
    </row>
    <row r="1082" spans="14:36" ht="12.75">
      <c r="N1082" s="46"/>
      <c r="O1082" s="46"/>
      <c r="P1082" s="46"/>
      <c r="AF1082" s="36"/>
      <c r="AG1082" s="36"/>
      <c r="AH1082" s="36"/>
      <c r="AI1082" s="36"/>
      <c r="AJ1082" s="36"/>
    </row>
    <row r="1083" spans="14:36" ht="12.75">
      <c r="N1083" s="46"/>
      <c r="O1083" s="46"/>
      <c r="P1083" s="46"/>
      <c r="AF1083" s="36"/>
      <c r="AG1083" s="36"/>
      <c r="AH1083" s="36"/>
      <c r="AI1083" s="36"/>
      <c r="AJ1083" s="36"/>
    </row>
    <row r="1084" spans="14:36" ht="12.75">
      <c r="N1084" s="46"/>
      <c r="O1084" s="46"/>
      <c r="P1084" s="46"/>
      <c r="AF1084" s="36"/>
      <c r="AG1084" s="36"/>
      <c r="AH1084" s="36"/>
      <c r="AI1084" s="36"/>
      <c r="AJ1084" s="36"/>
    </row>
    <row r="1085" spans="14:36" ht="12.75">
      <c r="N1085" s="46"/>
      <c r="O1085" s="46"/>
      <c r="P1085" s="46"/>
      <c r="AF1085" s="36"/>
      <c r="AG1085" s="36"/>
      <c r="AH1085" s="36"/>
      <c r="AI1085" s="36"/>
      <c r="AJ1085" s="36"/>
    </row>
    <row r="1086" spans="14:36" ht="12.75">
      <c r="N1086" s="46"/>
      <c r="O1086" s="46"/>
      <c r="P1086" s="46"/>
      <c r="AF1086" s="36"/>
      <c r="AG1086" s="36"/>
      <c r="AH1086" s="36"/>
      <c r="AI1086" s="36"/>
      <c r="AJ1086" s="36"/>
    </row>
    <row r="1087" spans="14:36" ht="12.75">
      <c r="N1087" s="46"/>
      <c r="O1087" s="46"/>
      <c r="P1087" s="46"/>
      <c r="AF1087" s="36"/>
      <c r="AG1087" s="36"/>
      <c r="AH1087" s="36"/>
      <c r="AI1087" s="36"/>
      <c r="AJ1087" s="36"/>
    </row>
    <row r="1088" spans="14:36" ht="12.75">
      <c r="N1088" s="46"/>
      <c r="O1088" s="46"/>
      <c r="P1088" s="46"/>
      <c r="AF1088" s="36"/>
      <c r="AG1088" s="36"/>
      <c r="AH1088" s="36"/>
      <c r="AI1088" s="36"/>
      <c r="AJ1088" s="36"/>
    </row>
    <row r="1089" spans="14:36" ht="12.75">
      <c r="N1089" s="46"/>
      <c r="O1089" s="46"/>
      <c r="P1089" s="46"/>
      <c r="AF1089" s="36"/>
      <c r="AG1089" s="36"/>
      <c r="AH1089" s="36"/>
      <c r="AI1089" s="36"/>
      <c r="AJ1089" s="36"/>
    </row>
    <row r="1090" spans="14:36" ht="12.75">
      <c r="N1090" s="46"/>
      <c r="O1090" s="46"/>
      <c r="P1090" s="46"/>
      <c r="AF1090" s="36"/>
      <c r="AG1090" s="36"/>
      <c r="AH1090" s="36"/>
      <c r="AI1090" s="36"/>
      <c r="AJ1090" s="36"/>
    </row>
    <row r="1091" spans="14:36" ht="12.75">
      <c r="N1091" s="46"/>
      <c r="O1091" s="46"/>
      <c r="P1091" s="46"/>
      <c r="AF1091" s="36"/>
      <c r="AG1091" s="36"/>
      <c r="AH1091" s="36"/>
      <c r="AI1091" s="36"/>
      <c r="AJ1091" s="36"/>
    </row>
    <row r="1092" spans="14:36" ht="12.75">
      <c r="N1092" s="46"/>
      <c r="O1092" s="46"/>
      <c r="P1092" s="46"/>
      <c r="AF1092" s="36"/>
      <c r="AG1092" s="36"/>
      <c r="AH1092" s="36"/>
      <c r="AI1092" s="36"/>
      <c r="AJ1092" s="36"/>
    </row>
    <row r="1093" spans="14:36" ht="12.75">
      <c r="N1093" s="46"/>
      <c r="O1093" s="46"/>
      <c r="P1093" s="46"/>
      <c r="AF1093" s="36"/>
      <c r="AG1093" s="36"/>
      <c r="AH1093" s="36"/>
      <c r="AI1093" s="36"/>
      <c r="AJ1093" s="36"/>
    </row>
    <row r="1094" spans="14:36" ht="12.75">
      <c r="N1094" s="46"/>
      <c r="O1094" s="46"/>
      <c r="P1094" s="46"/>
      <c r="AF1094" s="36"/>
      <c r="AG1094" s="36"/>
      <c r="AH1094" s="36"/>
      <c r="AI1094" s="36"/>
      <c r="AJ1094" s="36"/>
    </row>
    <row r="1095" spans="14:36" ht="12.75">
      <c r="N1095" s="46"/>
      <c r="O1095" s="46"/>
      <c r="P1095" s="46"/>
      <c r="AF1095" s="36"/>
      <c r="AG1095" s="36"/>
      <c r="AH1095" s="36"/>
      <c r="AI1095" s="36"/>
      <c r="AJ1095" s="36"/>
    </row>
    <row r="1096" spans="14:36" ht="12.75">
      <c r="N1096" s="46"/>
      <c r="O1096" s="46"/>
      <c r="P1096" s="46"/>
      <c r="AF1096" s="36"/>
      <c r="AG1096" s="36"/>
      <c r="AH1096" s="36"/>
      <c r="AI1096" s="36"/>
      <c r="AJ1096" s="36"/>
    </row>
    <row r="1097" spans="14:36" ht="12.75">
      <c r="N1097" s="46"/>
      <c r="O1097" s="46"/>
      <c r="P1097" s="46"/>
      <c r="AF1097" s="36"/>
      <c r="AG1097" s="36"/>
      <c r="AH1097" s="36"/>
      <c r="AI1097" s="36"/>
      <c r="AJ1097" s="36"/>
    </row>
    <row r="1098" spans="14:36" ht="12.75">
      <c r="N1098" s="46"/>
      <c r="O1098" s="46"/>
      <c r="P1098" s="46"/>
      <c r="AF1098" s="36"/>
      <c r="AG1098" s="36"/>
      <c r="AH1098" s="36"/>
      <c r="AI1098" s="36"/>
      <c r="AJ1098" s="36"/>
    </row>
    <row r="1099" spans="14:36" ht="12.75">
      <c r="N1099" s="46"/>
      <c r="O1099" s="46"/>
      <c r="P1099" s="46"/>
      <c r="AF1099" s="36"/>
      <c r="AG1099" s="36"/>
      <c r="AH1099" s="36"/>
      <c r="AI1099" s="36"/>
      <c r="AJ1099" s="36"/>
    </row>
    <row r="1100" spans="14:36" ht="12.75">
      <c r="N1100" s="46"/>
      <c r="O1100" s="46"/>
      <c r="P1100" s="46"/>
      <c r="AF1100" s="36"/>
      <c r="AG1100" s="36"/>
      <c r="AH1100" s="36"/>
      <c r="AI1100" s="36"/>
      <c r="AJ1100" s="36"/>
    </row>
    <row r="1101" spans="14:36" ht="12.75">
      <c r="N1101" s="46"/>
      <c r="O1101" s="46"/>
      <c r="P1101" s="46"/>
      <c r="AF1101" s="36"/>
      <c r="AG1101" s="36"/>
      <c r="AH1101" s="36"/>
      <c r="AI1101" s="36"/>
      <c r="AJ1101" s="36"/>
    </row>
    <row r="1102" spans="14:36" ht="12.75">
      <c r="N1102" s="46"/>
      <c r="O1102" s="46"/>
      <c r="P1102" s="46"/>
      <c r="AF1102" s="36"/>
      <c r="AG1102" s="36"/>
      <c r="AH1102" s="36"/>
      <c r="AI1102" s="36"/>
      <c r="AJ1102" s="36"/>
    </row>
    <row r="1103" spans="14:36" ht="12.75">
      <c r="N1103" s="46"/>
      <c r="O1103" s="46"/>
      <c r="P1103" s="46"/>
      <c r="AF1103" s="36"/>
      <c r="AG1103" s="36"/>
      <c r="AH1103" s="36"/>
      <c r="AI1103" s="36"/>
      <c r="AJ1103" s="36"/>
    </row>
    <row r="1104" spans="14:36" ht="12.75">
      <c r="N1104" s="46"/>
      <c r="O1104" s="46"/>
      <c r="P1104" s="46"/>
      <c r="AF1104" s="36"/>
      <c r="AG1104" s="36"/>
      <c r="AH1104" s="36"/>
      <c r="AI1104" s="36"/>
      <c r="AJ1104" s="36"/>
    </row>
    <row r="1105" spans="14:36" ht="12.75">
      <c r="N1105" s="46"/>
      <c r="O1105" s="46"/>
      <c r="P1105" s="46"/>
      <c r="AF1105" s="36"/>
      <c r="AG1105" s="36"/>
      <c r="AH1105" s="36"/>
      <c r="AI1105" s="36"/>
      <c r="AJ1105" s="36"/>
    </row>
    <row r="1106" spans="14:36" ht="12.75">
      <c r="N1106" s="46"/>
      <c r="O1106" s="46"/>
      <c r="P1106" s="46"/>
      <c r="AF1106" s="36"/>
      <c r="AG1106" s="36"/>
      <c r="AH1106" s="36"/>
      <c r="AI1106" s="36"/>
      <c r="AJ1106" s="36"/>
    </row>
    <row r="1107" spans="14:36" ht="12.75">
      <c r="N1107" s="46"/>
      <c r="O1107" s="46"/>
      <c r="P1107" s="46"/>
      <c r="AF1107" s="36"/>
      <c r="AG1107" s="36"/>
      <c r="AH1107" s="36"/>
      <c r="AI1107" s="36"/>
      <c r="AJ1107" s="36"/>
    </row>
    <row r="1108" spans="14:36" ht="12.75">
      <c r="N1108" s="46"/>
      <c r="O1108" s="46"/>
      <c r="P1108" s="46"/>
      <c r="AF1108" s="36"/>
      <c r="AG1108" s="36"/>
      <c r="AH1108" s="36"/>
      <c r="AI1108" s="36"/>
      <c r="AJ1108" s="36"/>
    </row>
    <row r="1109" spans="14:36" ht="12.75">
      <c r="N1109" s="46"/>
      <c r="O1109" s="46"/>
      <c r="P1109" s="46"/>
      <c r="AF1109" s="36"/>
      <c r="AG1109" s="36"/>
      <c r="AH1109" s="36"/>
      <c r="AI1109" s="36"/>
      <c r="AJ1109" s="36"/>
    </row>
    <row r="1110" spans="14:36" ht="12.75">
      <c r="N1110" s="46"/>
      <c r="O1110" s="46"/>
      <c r="P1110" s="46"/>
      <c r="AF1110" s="36"/>
      <c r="AG1110" s="36"/>
      <c r="AH1110" s="36"/>
      <c r="AI1110" s="36"/>
      <c r="AJ1110" s="36"/>
    </row>
    <row r="1111" spans="14:36" ht="12.75">
      <c r="N1111" s="46"/>
      <c r="O1111" s="46"/>
      <c r="P1111" s="46"/>
      <c r="AF1111" s="36"/>
      <c r="AG1111" s="36"/>
      <c r="AH1111" s="36"/>
      <c r="AI1111" s="36"/>
      <c r="AJ1111" s="36"/>
    </row>
    <row r="1112" spans="14:36" ht="12.75">
      <c r="N1112" s="46"/>
      <c r="O1112" s="46"/>
      <c r="P1112" s="46"/>
      <c r="AF1112" s="36"/>
      <c r="AG1112" s="36"/>
      <c r="AH1112" s="36"/>
      <c r="AI1112" s="36"/>
      <c r="AJ1112" s="36"/>
    </row>
    <row r="1113" spans="14:36" ht="12.75">
      <c r="N1113" s="46"/>
      <c r="O1113" s="46"/>
      <c r="P1113" s="46"/>
      <c r="AF1113" s="36"/>
      <c r="AG1113" s="36"/>
      <c r="AH1113" s="36"/>
      <c r="AI1113" s="36"/>
      <c r="AJ1113" s="36"/>
    </row>
    <row r="1114" spans="14:36" ht="12.75">
      <c r="N1114" s="46"/>
      <c r="O1114" s="46"/>
      <c r="P1114" s="46"/>
      <c r="AF1114" s="36"/>
      <c r="AG1114" s="36"/>
      <c r="AH1114" s="36"/>
      <c r="AI1114" s="36"/>
      <c r="AJ1114" s="36"/>
    </row>
    <row r="1115" spans="14:36" ht="12.75">
      <c r="N1115" s="46"/>
      <c r="O1115" s="46"/>
      <c r="P1115" s="46"/>
      <c r="AF1115" s="36"/>
      <c r="AG1115" s="36"/>
      <c r="AH1115" s="36"/>
      <c r="AI1115" s="36"/>
      <c r="AJ1115" s="36"/>
    </row>
    <row r="1116" spans="14:36" ht="12.75">
      <c r="N1116" s="46"/>
      <c r="O1116" s="46"/>
      <c r="P1116" s="46"/>
      <c r="AF1116" s="36"/>
      <c r="AG1116" s="36"/>
      <c r="AH1116" s="36"/>
      <c r="AI1116" s="36"/>
      <c r="AJ1116" s="36"/>
    </row>
    <row r="1117" spans="14:36" ht="12.75">
      <c r="N1117" s="46"/>
      <c r="O1117" s="46"/>
      <c r="P1117" s="46"/>
      <c r="AF1117" s="36"/>
      <c r="AG1117" s="36"/>
      <c r="AH1117" s="36"/>
      <c r="AI1117" s="36"/>
      <c r="AJ1117" s="36"/>
    </row>
    <row r="1118" spans="14:36" ht="12.75">
      <c r="N1118" s="46"/>
      <c r="O1118" s="46"/>
      <c r="P1118" s="46"/>
      <c r="AF1118" s="36"/>
      <c r="AG1118" s="36"/>
      <c r="AH1118" s="36"/>
      <c r="AI1118" s="36"/>
      <c r="AJ1118" s="36"/>
    </row>
    <row r="1119" spans="14:36" ht="12.75">
      <c r="N1119" s="46"/>
      <c r="O1119" s="46"/>
      <c r="P1119" s="46"/>
      <c r="AF1119" s="36"/>
      <c r="AG1119" s="36"/>
      <c r="AH1119" s="36"/>
      <c r="AI1119" s="36"/>
      <c r="AJ1119" s="36"/>
    </row>
    <row r="1120" spans="14:36" ht="12.75">
      <c r="N1120" s="46"/>
      <c r="O1120" s="46"/>
      <c r="P1120" s="46"/>
      <c r="AF1120" s="36"/>
      <c r="AG1120" s="36"/>
      <c r="AH1120" s="36"/>
      <c r="AI1120" s="36"/>
      <c r="AJ1120" s="36"/>
    </row>
    <row r="1121" spans="14:36" ht="12.75">
      <c r="N1121" s="46"/>
      <c r="O1121" s="46"/>
      <c r="P1121" s="46"/>
      <c r="AF1121" s="36"/>
      <c r="AG1121" s="36"/>
      <c r="AH1121" s="36"/>
      <c r="AI1121" s="36"/>
      <c r="AJ1121" s="36"/>
    </row>
    <row r="1122" spans="14:36" ht="12.75">
      <c r="N1122" s="46"/>
      <c r="O1122" s="46"/>
      <c r="P1122" s="46"/>
      <c r="AF1122" s="36"/>
      <c r="AG1122" s="36"/>
      <c r="AH1122" s="36"/>
      <c r="AI1122" s="36"/>
      <c r="AJ1122" s="36"/>
    </row>
    <row r="1123" spans="14:36" ht="12.75">
      <c r="N1123" s="46"/>
      <c r="O1123" s="46"/>
      <c r="P1123" s="46"/>
      <c r="AF1123" s="36"/>
      <c r="AG1123" s="36"/>
      <c r="AH1123" s="36"/>
      <c r="AI1123" s="36"/>
      <c r="AJ1123" s="36"/>
    </row>
    <row r="1124" spans="14:36" ht="12.75">
      <c r="N1124" s="46"/>
      <c r="O1124" s="46"/>
      <c r="P1124" s="46"/>
      <c r="AF1124" s="36"/>
      <c r="AG1124" s="36"/>
      <c r="AH1124" s="36"/>
      <c r="AI1124" s="36"/>
      <c r="AJ1124" s="36"/>
    </row>
    <row r="1125" spans="14:36" ht="12.75">
      <c r="N1125" s="46"/>
      <c r="O1125" s="46"/>
      <c r="P1125" s="46"/>
      <c r="AF1125" s="36"/>
      <c r="AG1125" s="36"/>
      <c r="AH1125" s="36"/>
      <c r="AI1125" s="36"/>
      <c r="AJ1125" s="36"/>
    </row>
    <row r="1126" spans="14:36" ht="12.75">
      <c r="N1126" s="46"/>
      <c r="O1126" s="46"/>
      <c r="P1126" s="46"/>
      <c r="AF1126" s="36"/>
      <c r="AG1126" s="36"/>
      <c r="AH1126" s="36"/>
      <c r="AI1126" s="36"/>
      <c r="AJ1126" s="36"/>
    </row>
    <row r="1127" spans="14:36" ht="12.75">
      <c r="N1127" s="46"/>
      <c r="O1127" s="46"/>
      <c r="P1127" s="46"/>
      <c r="AF1127" s="36"/>
      <c r="AG1127" s="36"/>
      <c r="AH1127" s="36"/>
      <c r="AI1127" s="36"/>
      <c r="AJ1127" s="36"/>
    </row>
    <row r="1128" spans="14:36" ht="12.75">
      <c r="N1128" s="46"/>
      <c r="O1128" s="46"/>
      <c r="P1128" s="46"/>
      <c r="AF1128" s="36"/>
      <c r="AG1128" s="36"/>
      <c r="AH1128" s="36"/>
      <c r="AI1128" s="36"/>
      <c r="AJ1128" s="36"/>
    </row>
    <row r="1129" spans="14:36" ht="12.75">
      <c r="N1129" s="46"/>
      <c r="O1129" s="46"/>
      <c r="P1129" s="46"/>
      <c r="AF1129" s="36"/>
      <c r="AG1129" s="36"/>
      <c r="AH1129" s="36"/>
      <c r="AI1129" s="36"/>
      <c r="AJ1129" s="36"/>
    </row>
    <row r="1130" spans="14:36" ht="12.75">
      <c r="N1130" s="46"/>
      <c r="O1130" s="46"/>
      <c r="P1130" s="46"/>
      <c r="AF1130" s="36"/>
      <c r="AG1130" s="36"/>
      <c r="AH1130" s="36"/>
      <c r="AI1130" s="36"/>
      <c r="AJ1130" s="36"/>
    </row>
    <row r="1131" spans="14:36" ht="12.75">
      <c r="N1131" s="46"/>
      <c r="O1131" s="46"/>
      <c r="P1131" s="46"/>
      <c r="AF1131" s="36"/>
      <c r="AG1131" s="36"/>
      <c r="AH1131" s="36"/>
      <c r="AI1131" s="36"/>
      <c r="AJ1131" s="36"/>
    </row>
    <row r="1132" spans="14:36" ht="12.75">
      <c r="N1132" s="46"/>
      <c r="O1132" s="46"/>
      <c r="P1132" s="46"/>
      <c r="AF1132" s="36"/>
      <c r="AG1132" s="36"/>
      <c r="AH1132" s="36"/>
      <c r="AI1132" s="36"/>
      <c r="AJ1132" s="36"/>
    </row>
    <row r="1133" spans="14:36" ht="12.75">
      <c r="N1133" s="46"/>
      <c r="O1133" s="46"/>
      <c r="P1133" s="46"/>
      <c r="AF1133" s="36"/>
      <c r="AG1133" s="36"/>
      <c r="AH1133" s="36"/>
      <c r="AI1133" s="36"/>
      <c r="AJ1133" s="36"/>
    </row>
    <row r="1134" spans="14:36" ht="12.75">
      <c r="N1134" s="46"/>
      <c r="O1134" s="46"/>
      <c r="P1134" s="46"/>
      <c r="AF1134" s="36"/>
      <c r="AG1134" s="36"/>
      <c r="AH1134" s="36"/>
      <c r="AI1134" s="36"/>
      <c r="AJ1134" s="36"/>
    </row>
    <row r="1135" spans="14:36" ht="12.75">
      <c r="N1135" s="46"/>
      <c r="O1135" s="46"/>
      <c r="P1135" s="46"/>
      <c r="AF1135" s="36"/>
      <c r="AG1135" s="36"/>
      <c r="AH1135" s="36"/>
      <c r="AI1135" s="36"/>
      <c r="AJ1135" s="36"/>
    </row>
    <row r="1136" spans="14:36" ht="12.75">
      <c r="N1136" s="46"/>
      <c r="O1136" s="46"/>
      <c r="P1136" s="46"/>
      <c r="AF1136" s="36"/>
      <c r="AG1136" s="36"/>
      <c r="AH1136" s="36"/>
      <c r="AI1136" s="36"/>
      <c r="AJ1136" s="36"/>
    </row>
    <row r="1137" spans="14:36" ht="12.75">
      <c r="N1137" s="46"/>
      <c r="O1137" s="46"/>
      <c r="P1137" s="46"/>
      <c r="AF1137" s="36"/>
      <c r="AG1137" s="36"/>
      <c r="AH1137" s="36"/>
      <c r="AI1137" s="36"/>
      <c r="AJ1137" s="36"/>
    </row>
    <row r="1138" spans="14:36" ht="12.75">
      <c r="N1138" s="46"/>
      <c r="O1138" s="46"/>
      <c r="P1138" s="46"/>
      <c r="AF1138" s="36"/>
      <c r="AG1138" s="36"/>
      <c r="AH1138" s="36"/>
      <c r="AI1138" s="36"/>
      <c r="AJ1138" s="36"/>
    </row>
    <row r="1139" spans="14:36" ht="12.75">
      <c r="N1139" s="46"/>
      <c r="O1139" s="46"/>
      <c r="P1139" s="46"/>
      <c r="AF1139" s="36"/>
      <c r="AG1139" s="36"/>
      <c r="AH1139" s="36"/>
      <c r="AI1139" s="36"/>
      <c r="AJ1139" s="36"/>
    </row>
    <row r="1140" spans="14:36" ht="12.75">
      <c r="N1140" s="46"/>
      <c r="O1140" s="46"/>
      <c r="P1140" s="46"/>
      <c r="AF1140" s="36"/>
      <c r="AG1140" s="36"/>
      <c r="AH1140" s="36"/>
      <c r="AI1140" s="36"/>
      <c r="AJ1140" s="36"/>
    </row>
    <row r="1141" spans="14:36" ht="12.75">
      <c r="N1141" s="46"/>
      <c r="O1141" s="46"/>
      <c r="P1141" s="46"/>
      <c r="AF1141" s="36"/>
      <c r="AG1141" s="36"/>
      <c r="AH1141" s="36"/>
      <c r="AI1141" s="36"/>
      <c r="AJ1141" s="36"/>
    </row>
    <row r="1142" spans="14:36" ht="12.75">
      <c r="N1142" s="46"/>
      <c r="O1142" s="46"/>
      <c r="P1142" s="46"/>
      <c r="AF1142" s="36"/>
      <c r="AG1142" s="36"/>
      <c r="AH1142" s="36"/>
      <c r="AI1142" s="36"/>
      <c r="AJ1142" s="36"/>
    </row>
    <row r="1143" spans="14:36" ht="12.75">
      <c r="N1143" s="46"/>
      <c r="O1143" s="46"/>
      <c r="P1143" s="46"/>
      <c r="AF1143" s="36"/>
      <c r="AG1143" s="36"/>
      <c r="AH1143" s="36"/>
      <c r="AI1143" s="36"/>
      <c r="AJ1143" s="36"/>
    </row>
    <row r="1144" spans="14:36" ht="12.75">
      <c r="N1144" s="46"/>
      <c r="O1144" s="46"/>
      <c r="P1144" s="46"/>
      <c r="AF1144" s="36"/>
      <c r="AG1144" s="36"/>
      <c r="AH1144" s="36"/>
      <c r="AI1144" s="36"/>
      <c r="AJ1144" s="36"/>
    </row>
    <row r="1145" spans="14:36" ht="12.75">
      <c r="N1145" s="46"/>
      <c r="O1145" s="46"/>
      <c r="P1145" s="46"/>
      <c r="AF1145" s="36"/>
      <c r="AG1145" s="36"/>
      <c r="AH1145" s="36"/>
      <c r="AI1145" s="36"/>
      <c r="AJ1145" s="36"/>
    </row>
    <row r="1146" spans="14:36" ht="12.75">
      <c r="N1146" s="46"/>
      <c r="O1146" s="46"/>
      <c r="P1146" s="46"/>
      <c r="AF1146" s="36"/>
      <c r="AG1146" s="36"/>
      <c r="AH1146" s="36"/>
      <c r="AI1146" s="36"/>
      <c r="AJ1146" s="36"/>
    </row>
    <row r="1147" spans="14:36" ht="12.75">
      <c r="N1147" s="46"/>
      <c r="O1147" s="46"/>
      <c r="P1147" s="46"/>
      <c r="AF1147" s="36"/>
      <c r="AG1147" s="36"/>
      <c r="AH1147" s="36"/>
      <c r="AI1147" s="36"/>
      <c r="AJ1147" s="36"/>
    </row>
    <row r="1148" spans="14:36" ht="12.75">
      <c r="N1148" s="46"/>
      <c r="O1148" s="46"/>
      <c r="P1148" s="46"/>
      <c r="AF1148" s="36"/>
      <c r="AG1148" s="36"/>
      <c r="AH1148" s="36"/>
      <c r="AI1148" s="36"/>
      <c r="AJ1148" s="36"/>
    </row>
    <row r="1149" spans="14:36" ht="12.75">
      <c r="N1149" s="46"/>
      <c r="O1149" s="46"/>
      <c r="P1149" s="46"/>
      <c r="AF1149" s="36"/>
      <c r="AG1149" s="36"/>
      <c r="AH1149" s="36"/>
      <c r="AI1149" s="36"/>
      <c r="AJ1149" s="36"/>
    </row>
    <row r="1150" spans="14:36" ht="12.75">
      <c r="N1150" s="46"/>
      <c r="O1150" s="46"/>
      <c r="P1150" s="46"/>
      <c r="AF1150" s="36"/>
      <c r="AG1150" s="36"/>
      <c r="AH1150" s="36"/>
      <c r="AI1150" s="36"/>
      <c r="AJ1150" s="36"/>
    </row>
    <row r="1151" spans="14:36" ht="12.75">
      <c r="N1151" s="46"/>
      <c r="O1151" s="46"/>
      <c r="P1151" s="46"/>
      <c r="AF1151" s="36"/>
      <c r="AG1151" s="36"/>
      <c r="AH1151" s="36"/>
      <c r="AI1151" s="36"/>
      <c r="AJ1151" s="36"/>
    </row>
    <row r="1152" spans="14:36" ht="12.75">
      <c r="N1152" s="46"/>
      <c r="O1152" s="46"/>
      <c r="P1152" s="46"/>
      <c r="AF1152" s="36"/>
      <c r="AG1152" s="36"/>
      <c r="AH1152" s="36"/>
      <c r="AI1152" s="36"/>
      <c r="AJ1152" s="36"/>
    </row>
    <row r="1153" spans="14:36" ht="12.75">
      <c r="N1153" s="46"/>
      <c r="O1153" s="46"/>
      <c r="P1153" s="46"/>
      <c r="AF1153" s="36"/>
      <c r="AG1153" s="36"/>
      <c r="AH1153" s="36"/>
      <c r="AI1153" s="36"/>
      <c r="AJ1153" s="36"/>
    </row>
    <row r="1154" spans="14:36" ht="12.75">
      <c r="N1154" s="46"/>
      <c r="O1154" s="46"/>
      <c r="P1154" s="46"/>
      <c r="AF1154" s="36"/>
      <c r="AG1154" s="36"/>
      <c r="AH1154" s="36"/>
      <c r="AI1154" s="36"/>
      <c r="AJ1154" s="36"/>
    </row>
    <row r="1155" spans="14:36" ht="12.75">
      <c r="N1155" s="46"/>
      <c r="O1155" s="46"/>
      <c r="P1155" s="46"/>
      <c r="AF1155" s="36"/>
      <c r="AG1155" s="36"/>
      <c r="AH1155" s="36"/>
      <c r="AI1155" s="36"/>
      <c r="AJ1155" s="36"/>
    </row>
    <row r="1156" spans="14:36" ht="12.75">
      <c r="N1156" s="46"/>
      <c r="O1156" s="46"/>
      <c r="P1156" s="46"/>
      <c r="AF1156" s="36"/>
      <c r="AG1156" s="36"/>
      <c r="AH1156" s="36"/>
      <c r="AI1156" s="36"/>
      <c r="AJ1156" s="36"/>
    </row>
    <row r="1157" spans="14:36" ht="12.75">
      <c r="N1157" s="46"/>
      <c r="O1157" s="46"/>
      <c r="P1157" s="46"/>
      <c r="AF1157" s="36"/>
      <c r="AG1157" s="36"/>
      <c r="AH1157" s="36"/>
      <c r="AI1157" s="36"/>
      <c r="AJ1157" s="36"/>
    </row>
    <row r="1158" spans="14:36" ht="12.75">
      <c r="N1158" s="46"/>
      <c r="O1158" s="46"/>
      <c r="P1158" s="46"/>
      <c r="AF1158" s="36"/>
      <c r="AG1158" s="36"/>
      <c r="AH1158" s="36"/>
      <c r="AI1158" s="36"/>
      <c r="AJ1158" s="36"/>
    </row>
    <row r="1159" spans="14:36" ht="12.75">
      <c r="N1159" s="46"/>
      <c r="O1159" s="46"/>
      <c r="P1159" s="46"/>
      <c r="AF1159" s="36"/>
      <c r="AG1159" s="36"/>
      <c r="AH1159" s="36"/>
      <c r="AI1159" s="36"/>
      <c r="AJ1159" s="36"/>
    </row>
    <row r="1160" spans="14:36" ht="12.75">
      <c r="N1160" s="46"/>
      <c r="O1160" s="46"/>
      <c r="P1160" s="46"/>
      <c r="AF1160" s="36"/>
      <c r="AG1160" s="36"/>
      <c r="AH1160" s="36"/>
      <c r="AI1160" s="36"/>
      <c r="AJ1160" s="36"/>
    </row>
    <row r="1161" spans="14:36" ht="12.75">
      <c r="N1161" s="46"/>
      <c r="O1161" s="46"/>
      <c r="P1161" s="46"/>
      <c r="AF1161" s="36"/>
      <c r="AG1161" s="36"/>
      <c r="AH1161" s="36"/>
      <c r="AI1161" s="36"/>
      <c r="AJ1161" s="36"/>
    </row>
    <row r="1162" spans="14:36" ht="12.75">
      <c r="N1162" s="46"/>
      <c r="O1162" s="46"/>
      <c r="P1162" s="46"/>
      <c r="AF1162" s="36"/>
      <c r="AG1162" s="36"/>
      <c r="AH1162" s="36"/>
      <c r="AI1162" s="36"/>
      <c r="AJ1162" s="36"/>
    </row>
    <row r="1163" spans="14:36" ht="12.75">
      <c r="N1163" s="46"/>
      <c r="O1163" s="46"/>
      <c r="P1163" s="46"/>
      <c r="AF1163" s="36"/>
      <c r="AG1163" s="36"/>
      <c r="AH1163" s="36"/>
      <c r="AI1163" s="36"/>
      <c r="AJ1163" s="36"/>
    </row>
    <row r="1164" spans="14:36" ht="12.75">
      <c r="N1164" s="46"/>
      <c r="O1164" s="46"/>
      <c r="P1164" s="46"/>
      <c r="AF1164" s="36"/>
      <c r="AG1164" s="36"/>
      <c r="AH1164" s="36"/>
      <c r="AI1164" s="36"/>
      <c r="AJ1164" s="36"/>
    </row>
    <row r="1165" spans="14:36" ht="12.75">
      <c r="N1165" s="46"/>
      <c r="O1165" s="46"/>
      <c r="P1165" s="46"/>
      <c r="AF1165" s="36"/>
      <c r="AG1165" s="36"/>
      <c r="AH1165" s="36"/>
      <c r="AI1165" s="36"/>
      <c r="AJ1165" s="36"/>
    </row>
    <row r="1166" spans="14:36" ht="12.75">
      <c r="N1166" s="46"/>
      <c r="O1166" s="46"/>
      <c r="P1166" s="46"/>
      <c r="AF1166" s="36"/>
      <c r="AG1166" s="36"/>
      <c r="AH1166" s="36"/>
      <c r="AI1166" s="36"/>
      <c r="AJ1166" s="36"/>
    </row>
    <row r="1167" spans="14:36" ht="12.75">
      <c r="N1167" s="46"/>
      <c r="O1167" s="46"/>
      <c r="P1167" s="46"/>
      <c r="AF1167" s="36"/>
      <c r="AG1167" s="36"/>
      <c r="AH1167" s="36"/>
      <c r="AI1167" s="36"/>
      <c r="AJ1167" s="36"/>
    </row>
    <row r="1168" spans="14:36" ht="12.75">
      <c r="N1168" s="46"/>
      <c r="O1168" s="46"/>
      <c r="P1168" s="46"/>
      <c r="AF1168" s="36"/>
      <c r="AG1168" s="36"/>
      <c r="AH1168" s="36"/>
      <c r="AI1168" s="36"/>
      <c r="AJ1168" s="36"/>
    </row>
    <row r="1169" spans="14:36" ht="12.75">
      <c r="N1169" s="46"/>
      <c r="O1169" s="46"/>
      <c r="P1169" s="46"/>
      <c r="AF1169" s="36"/>
      <c r="AG1169" s="36"/>
      <c r="AH1169" s="36"/>
      <c r="AI1169" s="36"/>
      <c r="AJ1169" s="36"/>
    </row>
    <row r="1170" spans="14:36" ht="12.75">
      <c r="N1170" s="46"/>
      <c r="O1170" s="46"/>
      <c r="P1170" s="46"/>
      <c r="AF1170" s="36"/>
      <c r="AG1170" s="36"/>
      <c r="AH1170" s="36"/>
      <c r="AI1170" s="36"/>
      <c r="AJ1170" s="36"/>
    </row>
    <row r="1171" spans="14:36" ht="12.75">
      <c r="N1171" s="46"/>
      <c r="O1171" s="46"/>
      <c r="P1171" s="46"/>
      <c r="AF1171" s="36"/>
      <c r="AG1171" s="36"/>
      <c r="AH1171" s="36"/>
      <c r="AI1171" s="36"/>
      <c r="AJ1171" s="36"/>
    </row>
    <row r="1172" spans="14:36" ht="12.75">
      <c r="N1172" s="46"/>
      <c r="O1172" s="46"/>
      <c r="P1172" s="46"/>
      <c r="AF1172" s="36"/>
      <c r="AG1172" s="36"/>
      <c r="AH1172" s="36"/>
      <c r="AI1172" s="36"/>
      <c r="AJ1172" s="36"/>
    </row>
    <row r="1173" spans="14:36" ht="12.75">
      <c r="N1173" s="46"/>
      <c r="O1173" s="46"/>
      <c r="P1173" s="46"/>
      <c r="AF1173" s="36"/>
      <c r="AG1173" s="36"/>
      <c r="AH1173" s="36"/>
      <c r="AI1173" s="36"/>
      <c r="AJ1173" s="36"/>
    </row>
    <row r="1174" spans="14:36" ht="12.75">
      <c r="N1174" s="46"/>
      <c r="O1174" s="46"/>
      <c r="P1174" s="46"/>
      <c r="AF1174" s="36"/>
      <c r="AG1174" s="36"/>
      <c r="AH1174" s="36"/>
      <c r="AI1174" s="36"/>
      <c r="AJ1174" s="36"/>
    </row>
    <row r="1175" spans="14:36" ht="12.75">
      <c r="N1175" s="46"/>
      <c r="O1175" s="46"/>
      <c r="P1175" s="46"/>
      <c r="AF1175" s="36"/>
      <c r="AG1175" s="36"/>
      <c r="AH1175" s="36"/>
      <c r="AI1175" s="36"/>
      <c r="AJ1175" s="36"/>
    </row>
    <row r="1176" spans="14:36" ht="12.75">
      <c r="N1176" s="46"/>
      <c r="O1176" s="46"/>
      <c r="P1176" s="46"/>
      <c r="AF1176" s="36"/>
      <c r="AG1176" s="36"/>
      <c r="AH1176" s="36"/>
      <c r="AI1176" s="36"/>
      <c r="AJ1176" s="36"/>
    </row>
    <row r="1177" spans="14:36" ht="12.75">
      <c r="N1177" s="46"/>
      <c r="O1177" s="46"/>
      <c r="P1177" s="46"/>
      <c r="AF1177" s="36"/>
      <c r="AG1177" s="36"/>
      <c r="AH1177" s="36"/>
      <c r="AI1177" s="36"/>
      <c r="AJ1177" s="36"/>
    </row>
    <row r="1178" spans="14:36" ht="12.75">
      <c r="N1178" s="46"/>
      <c r="O1178" s="46"/>
      <c r="P1178" s="46"/>
      <c r="AF1178" s="36"/>
      <c r="AG1178" s="36"/>
      <c r="AH1178" s="36"/>
      <c r="AI1178" s="36"/>
      <c r="AJ1178" s="36"/>
    </row>
    <row r="1179" spans="14:36" ht="12.75">
      <c r="N1179" s="46"/>
      <c r="O1179" s="46"/>
      <c r="P1179" s="46"/>
      <c r="AF1179" s="36"/>
      <c r="AG1179" s="36"/>
      <c r="AH1179" s="36"/>
      <c r="AI1179" s="36"/>
      <c r="AJ1179" s="36"/>
    </row>
    <row r="1180" spans="14:36" ht="12.75">
      <c r="N1180" s="46"/>
      <c r="O1180" s="46"/>
      <c r="P1180" s="46"/>
      <c r="AF1180" s="36"/>
      <c r="AG1180" s="36"/>
      <c r="AH1180" s="36"/>
      <c r="AI1180" s="36"/>
      <c r="AJ1180" s="36"/>
    </row>
    <row r="1181" spans="14:36" ht="12.75">
      <c r="N1181" s="46"/>
      <c r="O1181" s="46"/>
      <c r="P1181" s="46"/>
      <c r="AF1181" s="36"/>
      <c r="AG1181" s="36"/>
      <c r="AH1181" s="36"/>
      <c r="AI1181" s="36"/>
      <c r="AJ1181" s="36"/>
    </row>
    <row r="1182" spans="14:36" ht="12.75">
      <c r="N1182" s="46"/>
      <c r="O1182" s="46"/>
      <c r="P1182" s="46"/>
      <c r="AF1182" s="36"/>
      <c r="AG1182" s="36"/>
      <c r="AH1182" s="36"/>
      <c r="AI1182" s="36"/>
      <c r="AJ1182" s="36"/>
    </row>
    <row r="1183" spans="14:36" ht="12.75">
      <c r="N1183" s="46"/>
      <c r="O1183" s="46"/>
      <c r="P1183" s="46"/>
      <c r="AF1183" s="36"/>
      <c r="AG1183" s="36"/>
      <c r="AH1183" s="36"/>
      <c r="AI1183" s="36"/>
      <c r="AJ1183" s="36"/>
    </row>
    <row r="1184" spans="14:36" ht="12.75">
      <c r="N1184" s="46"/>
      <c r="O1184" s="46"/>
      <c r="P1184" s="46"/>
      <c r="AF1184" s="36"/>
      <c r="AG1184" s="36"/>
      <c r="AH1184" s="36"/>
      <c r="AI1184" s="36"/>
      <c r="AJ1184" s="36"/>
    </row>
    <row r="1185" spans="14:36" ht="12.75">
      <c r="N1185" s="46"/>
      <c r="O1185" s="46"/>
      <c r="P1185" s="46"/>
      <c r="AF1185" s="36"/>
      <c r="AG1185" s="36"/>
      <c r="AH1185" s="36"/>
      <c r="AI1185" s="36"/>
      <c r="AJ1185" s="36"/>
    </row>
    <row r="1186" spans="14:36" ht="12.75">
      <c r="N1186" s="46"/>
      <c r="O1186" s="46"/>
      <c r="P1186" s="46"/>
      <c r="AF1186" s="36"/>
      <c r="AG1186" s="36"/>
      <c r="AH1186" s="36"/>
      <c r="AI1186" s="36"/>
      <c r="AJ1186" s="36"/>
    </row>
    <row r="1187" spans="14:36" ht="12.75">
      <c r="N1187" s="46"/>
      <c r="O1187" s="46"/>
      <c r="P1187" s="46"/>
      <c r="AF1187" s="36"/>
      <c r="AG1187" s="36"/>
      <c r="AH1187" s="36"/>
      <c r="AI1187" s="36"/>
      <c r="AJ1187" s="36"/>
    </row>
    <row r="1188" spans="14:36" ht="12.75">
      <c r="N1188" s="46"/>
      <c r="O1188" s="46"/>
      <c r="P1188" s="46"/>
      <c r="AF1188" s="36"/>
      <c r="AG1188" s="36"/>
      <c r="AH1188" s="36"/>
      <c r="AI1188" s="36"/>
      <c r="AJ1188" s="36"/>
    </row>
    <row r="1189" spans="14:36" ht="12.75">
      <c r="N1189" s="46"/>
      <c r="O1189" s="46"/>
      <c r="P1189" s="46"/>
      <c r="AF1189" s="36"/>
      <c r="AG1189" s="36"/>
      <c r="AH1189" s="36"/>
      <c r="AI1189" s="36"/>
      <c r="AJ1189" s="36"/>
    </row>
    <row r="1190" spans="14:36" ht="12.75">
      <c r="N1190" s="46"/>
      <c r="O1190" s="46"/>
      <c r="P1190" s="46"/>
      <c r="AF1190" s="36"/>
      <c r="AG1190" s="36"/>
      <c r="AH1190" s="36"/>
      <c r="AI1190" s="36"/>
      <c r="AJ1190" s="36"/>
    </row>
    <row r="1191" spans="14:36" ht="12.75">
      <c r="N1191" s="46"/>
      <c r="O1191" s="46"/>
      <c r="P1191" s="46"/>
      <c r="AF1191" s="36"/>
      <c r="AG1191" s="36"/>
      <c r="AH1191" s="36"/>
      <c r="AI1191" s="36"/>
      <c r="AJ1191" s="36"/>
    </row>
    <row r="1192" spans="14:36" ht="12.75">
      <c r="N1192" s="46"/>
      <c r="O1192" s="46"/>
      <c r="P1192" s="46"/>
      <c r="AF1192" s="36"/>
      <c r="AG1192" s="36"/>
      <c r="AH1192" s="36"/>
      <c r="AI1192" s="36"/>
      <c r="AJ1192" s="36"/>
    </row>
    <row r="1193" spans="14:36" ht="12.75">
      <c r="N1193" s="46"/>
      <c r="O1193" s="46"/>
      <c r="P1193" s="46"/>
      <c r="AF1193" s="36"/>
      <c r="AG1193" s="36"/>
      <c r="AH1193" s="36"/>
      <c r="AI1193" s="36"/>
      <c r="AJ1193" s="36"/>
    </row>
    <row r="1194" spans="14:36" ht="12.75">
      <c r="N1194" s="46"/>
      <c r="O1194" s="46"/>
      <c r="P1194" s="46"/>
      <c r="AF1194" s="36"/>
      <c r="AG1194" s="36"/>
      <c r="AH1194" s="36"/>
      <c r="AI1194" s="36"/>
      <c r="AJ1194" s="36"/>
    </row>
    <row r="1195" spans="14:36" ht="12.75">
      <c r="N1195" s="46"/>
      <c r="O1195" s="46"/>
      <c r="P1195" s="46"/>
      <c r="AF1195" s="36"/>
      <c r="AG1195" s="36"/>
      <c r="AH1195" s="36"/>
      <c r="AI1195" s="36"/>
      <c r="AJ1195" s="36"/>
    </row>
    <row r="1196" spans="14:36" ht="12.75">
      <c r="N1196" s="46"/>
      <c r="O1196" s="46"/>
      <c r="P1196" s="46"/>
      <c r="AF1196" s="36"/>
      <c r="AG1196" s="36"/>
      <c r="AH1196" s="36"/>
      <c r="AI1196" s="36"/>
      <c r="AJ1196" s="36"/>
    </row>
    <row r="1197" spans="14:36" ht="12.75">
      <c r="N1197" s="46"/>
      <c r="O1197" s="46"/>
      <c r="P1197" s="46"/>
      <c r="AF1197" s="36"/>
      <c r="AG1197" s="36"/>
      <c r="AH1197" s="36"/>
      <c r="AI1197" s="36"/>
      <c r="AJ1197" s="36"/>
    </row>
    <row r="1198" spans="14:36" ht="12.75">
      <c r="N1198" s="46"/>
      <c r="O1198" s="46"/>
      <c r="P1198" s="46"/>
      <c r="AF1198" s="36"/>
      <c r="AG1198" s="36"/>
      <c r="AH1198" s="36"/>
      <c r="AI1198" s="36"/>
      <c r="AJ1198" s="36"/>
    </row>
    <row r="1199" spans="14:36" ht="12.75">
      <c r="N1199" s="46"/>
      <c r="O1199" s="46"/>
      <c r="P1199" s="46"/>
      <c r="AF1199" s="36"/>
      <c r="AG1199" s="36"/>
      <c r="AH1199" s="36"/>
      <c r="AI1199" s="36"/>
      <c r="AJ1199" s="36"/>
    </row>
    <row r="1200" spans="14:36" ht="12.75">
      <c r="N1200" s="46"/>
      <c r="O1200" s="46"/>
      <c r="P1200" s="46"/>
      <c r="AF1200" s="36"/>
      <c r="AG1200" s="36"/>
      <c r="AH1200" s="36"/>
      <c r="AI1200" s="36"/>
      <c r="AJ1200" s="36"/>
    </row>
    <row r="1201" spans="14:36" ht="12.75">
      <c r="N1201" s="46"/>
      <c r="O1201" s="46"/>
      <c r="P1201" s="46"/>
      <c r="AF1201" s="36"/>
      <c r="AG1201" s="36"/>
      <c r="AH1201" s="36"/>
      <c r="AI1201" s="36"/>
      <c r="AJ1201" s="36"/>
    </row>
    <row r="1202" spans="14:36" ht="12.75">
      <c r="N1202" s="46"/>
      <c r="O1202" s="46"/>
      <c r="P1202" s="46"/>
      <c r="AF1202" s="36"/>
      <c r="AG1202" s="36"/>
      <c r="AH1202" s="36"/>
      <c r="AI1202" s="36"/>
      <c r="AJ1202" s="36"/>
    </row>
    <row r="1203" spans="14:36" ht="12.75">
      <c r="N1203" s="46"/>
      <c r="O1203" s="46"/>
      <c r="P1203" s="46"/>
      <c r="AF1203" s="36"/>
      <c r="AG1203" s="36"/>
      <c r="AH1203" s="36"/>
      <c r="AI1203" s="36"/>
      <c r="AJ1203" s="36"/>
    </row>
    <row r="1204" spans="14:36" ht="12.75">
      <c r="N1204" s="46"/>
      <c r="O1204" s="46"/>
      <c r="P1204" s="46"/>
      <c r="AF1204" s="36"/>
      <c r="AG1204" s="36"/>
      <c r="AH1204" s="36"/>
      <c r="AI1204" s="36"/>
      <c r="AJ1204" s="36"/>
    </row>
    <row r="1205" spans="14:36" ht="12.75">
      <c r="N1205" s="46"/>
      <c r="O1205" s="46"/>
      <c r="P1205" s="46"/>
      <c r="AF1205" s="36"/>
      <c r="AG1205" s="36"/>
      <c r="AH1205" s="36"/>
      <c r="AI1205" s="36"/>
      <c r="AJ1205" s="36"/>
    </row>
    <row r="1206" spans="14:36" ht="12.75">
      <c r="N1206" s="46"/>
      <c r="O1206" s="46"/>
      <c r="P1206" s="46"/>
      <c r="AF1206" s="36"/>
      <c r="AG1206" s="36"/>
      <c r="AH1206" s="36"/>
      <c r="AI1206" s="36"/>
      <c r="AJ1206" s="36"/>
    </row>
    <row r="1207" spans="14:36" ht="12.75">
      <c r="N1207" s="46"/>
      <c r="O1207" s="46"/>
      <c r="P1207" s="46"/>
      <c r="AF1207" s="36"/>
      <c r="AG1207" s="36"/>
      <c r="AH1207" s="36"/>
      <c r="AI1207" s="36"/>
      <c r="AJ1207" s="36"/>
    </row>
    <row r="1208" spans="14:36" ht="12.75">
      <c r="N1208" s="46"/>
      <c r="O1208" s="46"/>
      <c r="P1208" s="46"/>
      <c r="AF1208" s="36"/>
      <c r="AG1208" s="36"/>
      <c r="AH1208" s="36"/>
      <c r="AI1208" s="36"/>
      <c r="AJ1208" s="36"/>
    </row>
    <row r="1209" spans="14:36" ht="12.75">
      <c r="N1209" s="46"/>
      <c r="O1209" s="46"/>
      <c r="P1209" s="46"/>
      <c r="AF1209" s="36"/>
      <c r="AG1209" s="36"/>
      <c r="AH1209" s="36"/>
      <c r="AI1209" s="36"/>
      <c r="AJ1209" s="36"/>
    </row>
    <row r="1210" spans="14:36" ht="12.75">
      <c r="N1210" s="46"/>
      <c r="O1210" s="46"/>
      <c r="P1210" s="46"/>
      <c r="AF1210" s="36"/>
      <c r="AG1210" s="36"/>
      <c r="AH1210" s="36"/>
      <c r="AI1210" s="36"/>
      <c r="AJ1210" s="36"/>
    </row>
    <row r="1211" spans="14:36" ht="12.75">
      <c r="N1211" s="46"/>
      <c r="O1211" s="46"/>
      <c r="P1211" s="46"/>
      <c r="AF1211" s="36"/>
      <c r="AG1211" s="36"/>
      <c r="AH1211" s="36"/>
      <c r="AI1211" s="36"/>
      <c r="AJ1211" s="36"/>
    </row>
    <row r="1212" spans="14:36" ht="12.75">
      <c r="N1212" s="46"/>
      <c r="O1212" s="46"/>
      <c r="P1212" s="46"/>
      <c r="AF1212" s="36"/>
      <c r="AG1212" s="36"/>
      <c r="AH1212" s="36"/>
      <c r="AI1212" s="36"/>
      <c r="AJ1212" s="36"/>
    </row>
    <row r="1213" spans="14:36" ht="12.75">
      <c r="N1213" s="46"/>
      <c r="O1213" s="46"/>
      <c r="P1213" s="46"/>
      <c r="AF1213" s="36"/>
      <c r="AG1213" s="36"/>
      <c r="AH1213" s="36"/>
      <c r="AI1213" s="36"/>
      <c r="AJ1213" s="36"/>
    </row>
    <row r="1214" spans="14:36" ht="12.75">
      <c r="N1214" s="46"/>
      <c r="O1214" s="46"/>
      <c r="P1214" s="46"/>
      <c r="AF1214" s="36"/>
      <c r="AG1214" s="36"/>
      <c r="AH1214" s="36"/>
      <c r="AI1214" s="36"/>
      <c r="AJ1214" s="36"/>
    </row>
    <row r="1215" spans="14:36" ht="12.75">
      <c r="N1215" s="46"/>
      <c r="O1215" s="46"/>
      <c r="P1215" s="46"/>
      <c r="AF1215" s="36"/>
      <c r="AG1215" s="36"/>
      <c r="AH1215" s="36"/>
      <c r="AI1215" s="36"/>
      <c r="AJ1215" s="36"/>
    </row>
    <row r="1216" spans="14:36" ht="12.75">
      <c r="N1216" s="46"/>
      <c r="O1216" s="46"/>
      <c r="P1216" s="46"/>
      <c r="AF1216" s="36"/>
      <c r="AG1216" s="36"/>
      <c r="AH1216" s="36"/>
      <c r="AI1216" s="36"/>
      <c r="AJ1216" s="36"/>
    </row>
    <row r="1217" spans="14:36" ht="12.75">
      <c r="N1217" s="46"/>
      <c r="O1217" s="46"/>
      <c r="P1217" s="46"/>
      <c r="AF1217" s="36"/>
      <c r="AG1217" s="36"/>
      <c r="AH1217" s="36"/>
      <c r="AI1217" s="36"/>
      <c r="AJ1217" s="36"/>
    </row>
    <row r="1218" spans="14:36" ht="12.75">
      <c r="N1218" s="46"/>
      <c r="O1218" s="46"/>
      <c r="P1218" s="46"/>
      <c r="AF1218" s="36"/>
      <c r="AG1218" s="36"/>
      <c r="AH1218" s="36"/>
      <c r="AI1218" s="36"/>
      <c r="AJ1218" s="36"/>
    </row>
    <row r="1219" spans="14:36" ht="12.75">
      <c r="N1219" s="46"/>
      <c r="O1219" s="46"/>
      <c r="P1219" s="46"/>
      <c r="AF1219" s="36"/>
      <c r="AG1219" s="36"/>
      <c r="AH1219" s="36"/>
      <c r="AI1219" s="36"/>
      <c r="AJ1219" s="36"/>
    </row>
    <row r="1220" spans="14:36" ht="12.75">
      <c r="N1220" s="46"/>
      <c r="O1220" s="46"/>
      <c r="P1220" s="46"/>
      <c r="AF1220" s="36"/>
      <c r="AG1220" s="36"/>
      <c r="AH1220" s="36"/>
      <c r="AI1220" s="36"/>
      <c r="AJ1220" s="36"/>
    </row>
    <row r="1221" spans="14:36" ht="12.75">
      <c r="N1221" s="46"/>
      <c r="O1221" s="46"/>
      <c r="P1221" s="46"/>
      <c r="AF1221" s="36"/>
      <c r="AG1221" s="36"/>
      <c r="AH1221" s="36"/>
      <c r="AI1221" s="36"/>
      <c r="AJ1221" s="36"/>
    </row>
    <row r="1222" spans="14:36" ht="12.75">
      <c r="N1222" s="46"/>
      <c r="O1222" s="46"/>
      <c r="P1222" s="46"/>
      <c r="AF1222" s="36"/>
      <c r="AG1222" s="36"/>
      <c r="AH1222" s="36"/>
      <c r="AI1222" s="36"/>
      <c r="AJ1222" s="36"/>
    </row>
    <row r="1223" spans="14:36" ht="12.75">
      <c r="N1223" s="46"/>
      <c r="O1223" s="46"/>
      <c r="P1223" s="46"/>
      <c r="AF1223" s="36"/>
      <c r="AG1223" s="36"/>
      <c r="AH1223" s="36"/>
      <c r="AI1223" s="36"/>
      <c r="AJ1223" s="36"/>
    </row>
    <row r="1224" spans="14:36" ht="12.75">
      <c r="N1224" s="46"/>
      <c r="O1224" s="46"/>
      <c r="P1224" s="46"/>
      <c r="AF1224" s="36"/>
      <c r="AG1224" s="36"/>
      <c r="AH1224" s="36"/>
      <c r="AI1224" s="36"/>
      <c r="AJ1224" s="36"/>
    </row>
    <row r="1225" spans="14:36" ht="12.75">
      <c r="N1225" s="46"/>
      <c r="O1225" s="46"/>
      <c r="P1225" s="46"/>
      <c r="AF1225" s="36"/>
      <c r="AG1225" s="36"/>
      <c r="AH1225" s="36"/>
      <c r="AI1225" s="36"/>
      <c r="AJ1225" s="36"/>
    </row>
    <row r="1226" spans="14:36" ht="12.75">
      <c r="N1226" s="46"/>
      <c r="O1226" s="46"/>
      <c r="P1226" s="46"/>
      <c r="AF1226" s="36"/>
      <c r="AG1226" s="36"/>
      <c r="AH1226" s="36"/>
      <c r="AI1226" s="36"/>
      <c r="AJ1226" s="36"/>
    </row>
    <row r="1227" spans="14:36" ht="12.75">
      <c r="N1227" s="46"/>
      <c r="O1227" s="46"/>
      <c r="P1227" s="46"/>
      <c r="AF1227" s="36"/>
      <c r="AG1227" s="36"/>
      <c r="AH1227" s="36"/>
      <c r="AI1227" s="36"/>
      <c r="AJ1227" s="36"/>
    </row>
    <row r="1228" spans="14:36" ht="12.75">
      <c r="N1228" s="46"/>
      <c r="O1228" s="46"/>
      <c r="P1228" s="46"/>
      <c r="AF1228" s="36"/>
      <c r="AG1228" s="36"/>
      <c r="AH1228" s="36"/>
      <c r="AI1228" s="36"/>
      <c r="AJ1228" s="36"/>
    </row>
    <row r="1229" spans="14:36" ht="12.75">
      <c r="N1229" s="46"/>
      <c r="O1229" s="46"/>
      <c r="P1229" s="46"/>
      <c r="AF1229" s="36"/>
      <c r="AG1229" s="36"/>
      <c r="AH1229" s="36"/>
      <c r="AI1229" s="36"/>
      <c r="AJ1229" s="36"/>
    </row>
    <row r="1230" spans="14:36" ht="12.75">
      <c r="N1230" s="46"/>
      <c r="O1230" s="46"/>
      <c r="P1230" s="46"/>
      <c r="AF1230" s="36"/>
      <c r="AG1230" s="36"/>
      <c r="AH1230" s="36"/>
      <c r="AI1230" s="36"/>
      <c r="AJ1230" s="36"/>
    </row>
    <row r="1231" spans="14:36" ht="12.75">
      <c r="N1231" s="46"/>
      <c r="O1231" s="46"/>
      <c r="P1231" s="46"/>
      <c r="AF1231" s="36"/>
      <c r="AG1231" s="36"/>
      <c r="AH1231" s="36"/>
      <c r="AI1231" s="36"/>
      <c r="AJ1231" s="36"/>
    </row>
    <row r="1232" spans="14:36" ht="12.75">
      <c r="N1232" s="46"/>
      <c r="O1232" s="46"/>
      <c r="P1232" s="46"/>
      <c r="AF1232" s="36"/>
      <c r="AG1232" s="36"/>
      <c r="AH1232" s="36"/>
      <c r="AI1232" s="36"/>
      <c r="AJ1232" s="36"/>
    </row>
    <row r="1233" spans="14:36" ht="12.75">
      <c r="N1233" s="46"/>
      <c r="O1233" s="46"/>
      <c r="P1233" s="46"/>
      <c r="AF1233" s="36"/>
      <c r="AG1233" s="36"/>
      <c r="AH1233" s="36"/>
      <c r="AI1233" s="36"/>
      <c r="AJ1233" s="36"/>
    </row>
    <row r="1234" spans="14:36" ht="12.75">
      <c r="N1234" s="46"/>
      <c r="O1234" s="46"/>
      <c r="P1234" s="46"/>
      <c r="AF1234" s="36"/>
      <c r="AG1234" s="36"/>
      <c r="AH1234" s="36"/>
      <c r="AI1234" s="36"/>
      <c r="AJ1234" s="36"/>
    </row>
    <row r="1235" spans="14:36" ht="12.75">
      <c r="N1235" s="46"/>
      <c r="O1235" s="46"/>
      <c r="P1235" s="46"/>
      <c r="AF1235" s="36"/>
      <c r="AG1235" s="36"/>
      <c r="AH1235" s="36"/>
      <c r="AI1235" s="36"/>
      <c r="AJ1235" s="36"/>
    </row>
    <row r="1236" spans="14:36" ht="12.75">
      <c r="N1236" s="46"/>
      <c r="O1236" s="46"/>
      <c r="P1236" s="46"/>
      <c r="AF1236" s="36"/>
      <c r="AG1236" s="36"/>
      <c r="AH1236" s="36"/>
      <c r="AI1236" s="36"/>
      <c r="AJ1236" s="36"/>
    </row>
    <row r="1237" spans="14:36" ht="12.75">
      <c r="N1237" s="46"/>
      <c r="O1237" s="46"/>
      <c r="P1237" s="46"/>
      <c r="AF1237" s="36"/>
      <c r="AG1237" s="36"/>
      <c r="AH1237" s="36"/>
      <c r="AI1237" s="36"/>
      <c r="AJ1237" s="36"/>
    </row>
    <row r="1238" spans="14:36" ht="12.75">
      <c r="N1238" s="46"/>
      <c r="O1238" s="46"/>
      <c r="P1238" s="46"/>
      <c r="AF1238" s="36"/>
      <c r="AG1238" s="36"/>
      <c r="AH1238" s="36"/>
      <c r="AI1238" s="36"/>
      <c r="AJ1238" s="36"/>
    </row>
    <row r="1239" spans="14:36" ht="12.75">
      <c r="N1239" s="46"/>
      <c r="O1239" s="46"/>
      <c r="P1239" s="46"/>
      <c r="AF1239" s="36"/>
      <c r="AG1239" s="36"/>
      <c r="AH1239" s="36"/>
      <c r="AI1239" s="36"/>
      <c r="AJ1239" s="36"/>
    </row>
    <row r="1240" spans="14:36" ht="12.75">
      <c r="N1240" s="46"/>
      <c r="O1240" s="46"/>
      <c r="P1240" s="46"/>
      <c r="AF1240" s="36"/>
      <c r="AG1240" s="36"/>
      <c r="AH1240" s="36"/>
      <c r="AI1240" s="36"/>
      <c r="AJ1240" s="36"/>
    </row>
    <row r="1241" spans="14:36" ht="12.75">
      <c r="N1241" s="46"/>
      <c r="O1241" s="46"/>
      <c r="P1241" s="46"/>
      <c r="AF1241" s="36"/>
      <c r="AG1241" s="36"/>
      <c r="AH1241" s="36"/>
      <c r="AI1241" s="36"/>
      <c r="AJ1241" s="36"/>
    </row>
    <row r="1242" spans="14:36" ht="12.75">
      <c r="N1242" s="46"/>
      <c r="O1242" s="46"/>
      <c r="P1242" s="46"/>
      <c r="AF1242" s="36"/>
      <c r="AG1242" s="36"/>
      <c r="AH1242" s="36"/>
      <c r="AI1242" s="36"/>
      <c r="AJ1242" s="36"/>
    </row>
    <row r="1243" spans="14:36" ht="12.75">
      <c r="N1243" s="46"/>
      <c r="O1243" s="46"/>
      <c r="P1243" s="46"/>
      <c r="AF1243" s="36"/>
      <c r="AG1243" s="36"/>
      <c r="AH1243" s="36"/>
      <c r="AI1243" s="36"/>
      <c r="AJ1243" s="36"/>
    </row>
    <row r="1244" spans="14:36" ht="12.75">
      <c r="N1244" s="46"/>
      <c r="O1244" s="46"/>
      <c r="P1244" s="46"/>
      <c r="AF1244" s="36"/>
      <c r="AG1244" s="36"/>
      <c r="AH1244" s="36"/>
      <c r="AI1244" s="36"/>
      <c r="AJ1244" s="36"/>
    </row>
    <row r="1245" spans="14:36" ht="12.75">
      <c r="N1245" s="46"/>
      <c r="O1245" s="46"/>
      <c r="P1245" s="46"/>
      <c r="AF1245" s="36"/>
      <c r="AG1245" s="36"/>
      <c r="AH1245" s="36"/>
      <c r="AI1245" s="36"/>
      <c r="AJ1245" s="36"/>
    </row>
    <row r="1246" spans="14:36" ht="12.75">
      <c r="N1246" s="46"/>
      <c r="O1246" s="46"/>
      <c r="P1246" s="46"/>
      <c r="AF1246" s="36"/>
      <c r="AG1246" s="36"/>
      <c r="AH1246" s="36"/>
      <c r="AI1246" s="36"/>
      <c r="AJ1246" s="36"/>
    </row>
    <row r="1247" spans="14:36" ht="12.75">
      <c r="N1247" s="46"/>
      <c r="O1247" s="46"/>
      <c r="P1247" s="46"/>
      <c r="AF1247" s="36"/>
      <c r="AG1247" s="36"/>
      <c r="AH1247" s="36"/>
      <c r="AI1247" s="36"/>
      <c r="AJ1247" s="36"/>
    </row>
    <row r="1248" spans="14:36" ht="12.75">
      <c r="N1248" s="46"/>
      <c r="O1248" s="46"/>
      <c r="P1248" s="46"/>
      <c r="AF1248" s="36"/>
      <c r="AG1248" s="36"/>
      <c r="AH1248" s="36"/>
      <c r="AI1248" s="36"/>
      <c r="AJ1248" s="36"/>
    </row>
    <row r="1249" spans="14:36" ht="12.75">
      <c r="N1249" s="46"/>
      <c r="O1249" s="46"/>
      <c r="P1249" s="46"/>
      <c r="AF1249" s="36"/>
      <c r="AG1249" s="36"/>
      <c r="AH1249" s="36"/>
      <c r="AI1249" s="36"/>
      <c r="AJ1249" s="36"/>
    </row>
    <row r="1250" spans="14:36" ht="12.75">
      <c r="N1250" s="46"/>
      <c r="O1250" s="46"/>
      <c r="P1250" s="46"/>
      <c r="AF1250" s="36"/>
      <c r="AG1250" s="36"/>
      <c r="AH1250" s="36"/>
      <c r="AI1250" s="36"/>
      <c r="AJ1250" s="36"/>
    </row>
    <row r="1251" spans="14:36" ht="12.75">
      <c r="N1251" s="46"/>
      <c r="O1251" s="46"/>
      <c r="P1251" s="46"/>
      <c r="AF1251" s="36"/>
      <c r="AG1251" s="36"/>
      <c r="AH1251" s="36"/>
      <c r="AI1251" s="36"/>
      <c r="AJ1251" s="36"/>
    </row>
    <row r="1252" spans="14:36" ht="12.75">
      <c r="N1252" s="46"/>
      <c r="O1252" s="46"/>
      <c r="P1252" s="46"/>
      <c r="AF1252" s="36"/>
      <c r="AG1252" s="36"/>
      <c r="AH1252" s="36"/>
      <c r="AI1252" s="36"/>
      <c r="AJ1252" s="36"/>
    </row>
    <row r="1253" spans="14:36" ht="12.75">
      <c r="N1253" s="46"/>
      <c r="O1253" s="46"/>
      <c r="P1253" s="46"/>
      <c r="AF1253" s="36"/>
      <c r="AG1253" s="36"/>
      <c r="AH1253" s="36"/>
      <c r="AI1253" s="36"/>
      <c r="AJ1253" s="36"/>
    </row>
    <row r="1254" spans="14:36" ht="12.75">
      <c r="N1254" s="46"/>
      <c r="O1254" s="46"/>
      <c r="P1254" s="46"/>
      <c r="AF1254" s="36"/>
      <c r="AG1254" s="36"/>
      <c r="AH1254" s="36"/>
      <c r="AI1254" s="36"/>
      <c r="AJ1254" s="36"/>
    </row>
    <row r="1255" spans="14:36" ht="12.75">
      <c r="N1255" s="46"/>
      <c r="O1255" s="46"/>
      <c r="P1255" s="46"/>
      <c r="AF1255" s="36"/>
      <c r="AG1255" s="36"/>
      <c r="AH1255" s="36"/>
      <c r="AI1255" s="36"/>
      <c r="AJ1255" s="36"/>
    </row>
    <row r="1256" spans="14:36" ht="12.75">
      <c r="N1256" s="46"/>
      <c r="O1256" s="46"/>
      <c r="P1256" s="46"/>
      <c r="AF1256" s="36"/>
      <c r="AG1256" s="36"/>
      <c r="AH1256" s="36"/>
      <c r="AI1256" s="36"/>
      <c r="AJ1256" s="36"/>
    </row>
    <row r="1257" spans="14:36" ht="12.75">
      <c r="N1257" s="46"/>
      <c r="O1257" s="46"/>
      <c r="P1257" s="46"/>
      <c r="AF1257" s="36"/>
      <c r="AG1257" s="36"/>
      <c r="AH1257" s="36"/>
      <c r="AI1257" s="36"/>
      <c r="AJ1257" s="36"/>
    </row>
    <row r="1258" spans="14:36" ht="12.75">
      <c r="N1258" s="46"/>
      <c r="O1258" s="46"/>
      <c r="P1258" s="46"/>
      <c r="AF1258" s="36"/>
      <c r="AG1258" s="36"/>
      <c r="AH1258" s="36"/>
      <c r="AI1258" s="36"/>
      <c r="AJ1258" s="36"/>
    </row>
    <row r="1259" spans="14:36" ht="12.75">
      <c r="N1259" s="46"/>
      <c r="O1259" s="46"/>
      <c r="P1259" s="46"/>
      <c r="AF1259" s="36"/>
      <c r="AG1259" s="36"/>
      <c r="AH1259" s="36"/>
      <c r="AI1259" s="36"/>
      <c r="AJ1259" s="36"/>
    </row>
    <row r="1260" spans="14:36" ht="12.75">
      <c r="N1260" s="46"/>
      <c r="O1260" s="46"/>
      <c r="P1260" s="46"/>
      <c r="AF1260" s="36"/>
      <c r="AG1260" s="36"/>
      <c r="AH1260" s="36"/>
      <c r="AI1260" s="36"/>
      <c r="AJ1260" s="36"/>
    </row>
    <row r="1261" spans="14:36" ht="12.75">
      <c r="N1261" s="46"/>
      <c r="O1261" s="46"/>
      <c r="P1261" s="46"/>
      <c r="AF1261" s="36"/>
      <c r="AG1261" s="36"/>
      <c r="AH1261" s="36"/>
      <c r="AI1261" s="36"/>
      <c r="AJ1261" s="36"/>
    </row>
    <row r="1262" spans="14:36" ht="12.75">
      <c r="N1262" s="46"/>
      <c r="O1262" s="46"/>
      <c r="P1262" s="46"/>
      <c r="AF1262" s="36"/>
      <c r="AG1262" s="36"/>
      <c r="AH1262" s="36"/>
      <c r="AI1262" s="36"/>
      <c r="AJ1262" s="36"/>
    </row>
    <row r="1263" spans="14:36" ht="12.75">
      <c r="N1263" s="46"/>
      <c r="O1263" s="46"/>
      <c r="P1263" s="46"/>
      <c r="AF1263" s="36"/>
      <c r="AG1263" s="36"/>
      <c r="AH1263" s="36"/>
      <c r="AI1263" s="36"/>
      <c r="AJ1263" s="36"/>
    </row>
    <row r="1264" spans="14:36" ht="12.75">
      <c r="N1264" s="46"/>
      <c r="O1264" s="46"/>
      <c r="P1264" s="46"/>
      <c r="AF1264" s="36"/>
      <c r="AG1264" s="36"/>
      <c r="AH1264" s="36"/>
      <c r="AI1264" s="36"/>
      <c r="AJ1264" s="36"/>
    </row>
    <row r="1265" spans="14:36" ht="12.75">
      <c r="N1265" s="46"/>
      <c r="O1265" s="46"/>
      <c r="P1265" s="46"/>
      <c r="AF1265" s="36"/>
      <c r="AG1265" s="36"/>
      <c r="AH1265" s="36"/>
      <c r="AI1265" s="36"/>
      <c r="AJ1265" s="36"/>
    </row>
    <row r="1266" spans="14:36" ht="12.75">
      <c r="N1266" s="46"/>
      <c r="O1266" s="46"/>
      <c r="P1266" s="46"/>
      <c r="AF1266" s="36"/>
      <c r="AG1266" s="36"/>
      <c r="AH1266" s="36"/>
      <c r="AI1266" s="36"/>
      <c r="AJ1266" s="36"/>
    </row>
    <row r="1267" spans="14:36" ht="12.75">
      <c r="N1267" s="46"/>
      <c r="O1267" s="46"/>
      <c r="P1267" s="46"/>
      <c r="AF1267" s="36"/>
      <c r="AG1267" s="36"/>
      <c r="AH1267" s="36"/>
      <c r="AI1267" s="36"/>
      <c r="AJ1267" s="36"/>
    </row>
    <row r="1268" spans="14:36" ht="12.75">
      <c r="N1268" s="46"/>
      <c r="O1268" s="46"/>
      <c r="P1268" s="46"/>
      <c r="AF1268" s="36"/>
      <c r="AG1268" s="36"/>
      <c r="AH1268" s="36"/>
      <c r="AI1268" s="36"/>
      <c r="AJ1268" s="36"/>
    </row>
    <row r="1269" spans="14:36" ht="12.75">
      <c r="N1269" s="46"/>
      <c r="O1269" s="46"/>
      <c r="P1269" s="46"/>
      <c r="AF1269" s="36"/>
      <c r="AG1269" s="36"/>
      <c r="AH1269" s="36"/>
      <c r="AI1269" s="36"/>
      <c r="AJ1269" s="36"/>
    </row>
    <row r="1270" spans="14:36" ht="12.75">
      <c r="N1270" s="46"/>
      <c r="O1270" s="46"/>
      <c r="P1270" s="46"/>
      <c r="AF1270" s="36"/>
      <c r="AG1270" s="36"/>
      <c r="AH1270" s="36"/>
      <c r="AI1270" s="36"/>
      <c r="AJ1270" s="36"/>
    </row>
    <row r="1271" spans="14:36" ht="12.75">
      <c r="N1271" s="46"/>
      <c r="O1271" s="46"/>
      <c r="P1271" s="46"/>
      <c r="AF1271" s="36"/>
      <c r="AG1271" s="36"/>
      <c r="AH1271" s="36"/>
      <c r="AI1271" s="36"/>
      <c r="AJ1271" s="36"/>
    </row>
    <row r="1272" spans="14:36" ht="12.75">
      <c r="N1272" s="46"/>
      <c r="O1272" s="46"/>
      <c r="P1272" s="46"/>
      <c r="AF1272" s="36"/>
      <c r="AG1272" s="36"/>
      <c r="AH1272" s="36"/>
      <c r="AI1272" s="36"/>
      <c r="AJ1272" s="36"/>
    </row>
    <row r="1273" spans="14:36" ht="12.75">
      <c r="N1273" s="46"/>
      <c r="O1273" s="46"/>
      <c r="P1273" s="46"/>
      <c r="AF1273" s="36"/>
      <c r="AG1273" s="36"/>
      <c r="AH1273" s="36"/>
      <c r="AI1273" s="36"/>
      <c r="AJ1273" s="36"/>
    </row>
    <row r="1274" spans="14:36" ht="12.75">
      <c r="N1274" s="46"/>
      <c r="O1274" s="46"/>
      <c r="P1274" s="46"/>
      <c r="AF1274" s="36"/>
      <c r="AG1274" s="36"/>
      <c r="AH1274" s="36"/>
      <c r="AI1274" s="36"/>
      <c r="AJ1274" s="36"/>
    </row>
    <row r="1275" spans="14:36" ht="12.75">
      <c r="N1275" s="46"/>
      <c r="O1275" s="46"/>
      <c r="P1275" s="46"/>
      <c r="AF1275" s="36"/>
      <c r="AG1275" s="36"/>
      <c r="AH1275" s="36"/>
      <c r="AI1275" s="36"/>
      <c r="AJ1275" s="36"/>
    </row>
    <row r="1276" spans="14:36" ht="12.75">
      <c r="N1276" s="46"/>
      <c r="O1276" s="46"/>
      <c r="P1276" s="46"/>
      <c r="AF1276" s="36"/>
      <c r="AG1276" s="36"/>
      <c r="AH1276" s="36"/>
      <c r="AI1276" s="36"/>
      <c r="AJ1276" s="36"/>
    </row>
    <row r="1277" spans="14:36" ht="12.75">
      <c r="N1277" s="46"/>
      <c r="O1277" s="46"/>
      <c r="P1277" s="46"/>
      <c r="AF1277" s="36"/>
      <c r="AG1277" s="36"/>
      <c r="AH1277" s="36"/>
      <c r="AI1277" s="36"/>
      <c r="AJ1277" s="36"/>
    </row>
    <row r="1278" spans="14:36" ht="12.75">
      <c r="N1278" s="46"/>
      <c r="O1278" s="46"/>
      <c r="P1278" s="46"/>
      <c r="AF1278" s="36"/>
      <c r="AG1278" s="36"/>
      <c r="AH1278" s="36"/>
      <c r="AI1278" s="36"/>
      <c r="AJ1278" s="36"/>
    </row>
    <row r="1279" spans="14:36" ht="12.75">
      <c r="N1279" s="46"/>
      <c r="O1279" s="46"/>
      <c r="P1279" s="46"/>
      <c r="AF1279" s="36"/>
      <c r="AG1279" s="36"/>
      <c r="AH1279" s="36"/>
      <c r="AI1279" s="36"/>
      <c r="AJ1279" s="36"/>
    </row>
    <row r="1280" spans="14:36" ht="12.75">
      <c r="N1280" s="46"/>
      <c r="O1280" s="46"/>
      <c r="P1280" s="46"/>
      <c r="AF1280" s="36"/>
      <c r="AG1280" s="36"/>
      <c r="AH1280" s="36"/>
      <c r="AI1280" s="36"/>
      <c r="AJ1280" s="36"/>
    </row>
    <row r="1281" spans="14:36" ht="12.75">
      <c r="N1281" s="46"/>
      <c r="O1281" s="46"/>
      <c r="P1281" s="46"/>
      <c r="AF1281" s="36"/>
      <c r="AG1281" s="36"/>
      <c r="AH1281" s="36"/>
      <c r="AI1281" s="36"/>
      <c r="AJ1281" s="36"/>
    </row>
    <row r="1282" spans="14:36" ht="12.75">
      <c r="N1282" s="46"/>
      <c r="O1282" s="46"/>
      <c r="P1282" s="46"/>
      <c r="AF1282" s="36"/>
      <c r="AG1282" s="36"/>
      <c r="AH1282" s="36"/>
      <c r="AI1282" s="36"/>
      <c r="AJ1282" s="36"/>
    </row>
    <row r="1283" spans="14:36" ht="12.75">
      <c r="N1283" s="46"/>
      <c r="O1283" s="46"/>
      <c r="P1283" s="46"/>
      <c r="AF1283" s="36"/>
      <c r="AG1283" s="36"/>
      <c r="AH1283" s="36"/>
      <c r="AI1283" s="36"/>
      <c r="AJ1283" s="36"/>
    </row>
    <row r="1284" spans="14:36" ht="12.75">
      <c r="N1284" s="46"/>
      <c r="O1284" s="46"/>
      <c r="P1284" s="46"/>
      <c r="AF1284" s="36"/>
      <c r="AG1284" s="36"/>
      <c r="AH1284" s="36"/>
      <c r="AI1284" s="36"/>
      <c r="AJ1284" s="36"/>
    </row>
    <row r="1285" spans="14:36" ht="12.75">
      <c r="N1285" s="46"/>
      <c r="O1285" s="46"/>
      <c r="P1285" s="46"/>
      <c r="AF1285" s="36"/>
      <c r="AG1285" s="36"/>
      <c r="AH1285" s="36"/>
      <c r="AI1285" s="36"/>
      <c r="AJ1285" s="36"/>
    </row>
    <row r="1286" spans="14:36" ht="12.75">
      <c r="N1286" s="46"/>
      <c r="O1286" s="46"/>
      <c r="P1286" s="46"/>
      <c r="AF1286" s="36"/>
      <c r="AG1286" s="36"/>
      <c r="AH1286" s="36"/>
      <c r="AI1286" s="36"/>
      <c r="AJ1286" s="36"/>
    </row>
    <row r="1287" spans="14:36" ht="12.75">
      <c r="N1287" s="46"/>
      <c r="O1287" s="46"/>
      <c r="P1287" s="46"/>
      <c r="AF1287" s="36"/>
      <c r="AG1287" s="36"/>
      <c r="AH1287" s="36"/>
      <c r="AI1287" s="36"/>
      <c r="AJ1287" s="36"/>
    </row>
    <row r="1288" spans="14:36" ht="12.75">
      <c r="N1288" s="46"/>
      <c r="O1288" s="46"/>
      <c r="P1288" s="46"/>
      <c r="AF1288" s="36"/>
      <c r="AG1288" s="36"/>
      <c r="AH1288" s="36"/>
      <c r="AI1288" s="36"/>
      <c r="AJ1288" s="36"/>
    </row>
    <row r="1289" spans="14:36" ht="12.75">
      <c r="N1289" s="46"/>
      <c r="O1289" s="46"/>
      <c r="P1289" s="46"/>
      <c r="AF1289" s="36"/>
      <c r="AG1289" s="36"/>
      <c r="AH1289" s="36"/>
      <c r="AI1289" s="36"/>
      <c r="AJ1289" s="36"/>
    </row>
    <row r="1290" spans="14:36" ht="12.75">
      <c r="N1290" s="46"/>
      <c r="O1290" s="46"/>
      <c r="P1290" s="46"/>
      <c r="AF1290" s="36"/>
      <c r="AG1290" s="36"/>
      <c r="AH1290" s="36"/>
      <c r="AI1290" s="36"/>
      <c r="AJ1290" s="36"/>
    </row>
    <row r="1291" spans="14:36" ht="12.75">
      <c r="N1291" s="46"/>
      <c r="O1291" s="46"/>
      <c r="P1291" s="46"/>
      <c r="AF1291" s="36"/>
      <c r="AG1291" s="36"/>
      <c r="AH1291" s="36"/>
      <c r="AI1291" s="36"/>
      <c r="AJ1291" s="36"/>
    </row>
    <row r="1292" spans="14:36" ht="12.75">
      <c r="N1292" s="46"/>
      <c r="O1292" s="46"/>
      <c r="P1292" s="46"/>
      <c r="AF1292" s="36"/>
      <c r="AG1292" s="36"/>
      <c r="AH1292" s="36"/>
      <c r="AI1292" s="36"/>
      <c r="AJ1292" s="36"/>
    </row>
    <row r="1293" spans="14:36" ht="12.75">
      <c r="N1293" s="46"/>
      <c r="O1293" s="46"/>
      <c r="P1293" s="46"/>
      <c r="AF1293" s="36"/>
      <c r="AG1293" s="36"/>
      <c r="AH1293" s="36"/>
      <c r="AI1293" s="36"/>
      <c r="AJ1293" s="36"/>
    </row>
    <row r="1294" spans="14:36" ht="12.75">
      <c r="N1294" s="46"/>
      <c r="O1294" s="46"/>
      <c r="P1294" s="46"/>
      <c r="AF1294" s="36"/>
      <c r="AG1294" s="36"/>
      <c r="AH1294" s="36"/>
      <c r="AI1294" s="36"/>
      <c r="AJ1294" s="36"/>
    </row>
    <row r="1295" spans="14:36" ht="12.75">
      <c r="N1295" s="46"/>
      <c r="O1295" s="46"/>
      <c r="P1295" s="46"/>
      <c r="AF1295" s="36"/>
      <c r="AG1295" s="36"/>
      <c r="AH1295" s="36"/>
      <c r="AI1295" s="36"/>
      <c r="AJ1295" s="36"/>
    </row>
    <row r="1296" spans="14:36" ht="12.75">
      <c r="N1296" s="46"/>
      <c r="O1296" s="46"/>
      <c r="P1296" s="46"/>
      <c r="AF1296" s="36"/>
      <c r="AG1296" s="36"/>
      <c r="AH1296" s="36"/>
      <c r="AI1296" s="36"/>
      <c r="AJ1296" s="36"/>
    </row>
    <row r="1297" spans="14:36" ht="12.75">
      <c r="N1297" s="46"/>
      <c r="O1297" s="46"/>
      <c r="P1297" s="46"/>
      <c r="AF1297" s="36"/>
      <c r="AG1297" s="36"/>
      <c r="AH1297" s="36"/>
      <c r="AI1297" s="36"/>
      <c r="AJ1297" s="36"/>
    </row>
    <row r="1298" spans="14:36" ht="12.75">
      <c r="N1298" s="46"/>
      <c r="O1298" s="46"/>
      <c r="P1298" s="46"/>
      <c r="AF1298" s="36"/>
      <c r="AG1298" s="36"/>
      <c r="AH1298" s="36"/>
      <c r="AI1298" s="36"/>
      <c r="AJ1298" s="36"/>
    </row>
    <row r="1299" spans="14:36" ht="12.75">
      <c r="N1299" s="46"/>
      <c r="O1299" s="46"/>
      <c r="P1299" s="46"/>
      <c r="AF1299" s="36"/>
      <c r="AG1299" s="36"/>
      <c r="AH1299" s="36"/>
      <c r="AI1299" s="36"/>
      <c r="AJ1299" s="36"/>
    </row>
    <row r="1300" spans="14:36" ht="12.75">
      <c r="N1300" s="46"/>
      <c r="O1300" s="46"/>
      <c r="P1300" s="46"/>
      <c r="AF1300" s="36"/>
      <c r="AG1300" s="36"/>
      <c r="AH1300" s="36"/>
      <c r="AI1300" s="36"/>
      <c r="AJ1300" s="36"/>
    </row>
    <row r="1301" spans="14:36" ht="12.75">
      <c r="N1301" s="46"/>
      <c r="O1301" s="46"/>
      <c r="P1301" s="46"/>
      <c r="AF1301" s="36"/>
      <c r="AG1301" s="36"/>
      <c r="AH1301" s="36"/>
      <c r="AI1301" s="36"/>
      <c r="AJ1301" s="36"/>
    </row>
    <row r="1302" spans="14:36" ht="12.75">
      <c r="N1302" s="46"/>
      <c r="O1302" s="46"/>
      <c r="P1302" s="46"/>
      <c r="AF1302" s="36"/>
      <c r="AG1302" s="36"/>
      <c r="AH1302" s="36"/>
      <c r="AI1302" s="36"/>
      <c r="AJ1302" s="36"/>
    </row>
    <row r="1303" spans="14:36" ht="12.75">
      <c r="N1303" s="46"/>
      <c r="O1303" s="46"/>
      <c r="P1303" s="46"/>
      <c r="AF1303" s="36"/>
      <c r="AG1303" s="36"/>
      <c r="AH1303" s="36"/>
      <c r="AI1303" s="36"/>
      <c r="AJ1303" s="36"/>
    </row>
    <row r="1304" spans="14:36" ht="12.75">
      <c r="N1304" s="46"/>
      <c r="O1304" s="46"/>
      <c r="P1304" s="46"/>
      <c r="AF1304" s="36"/>
      <c r="AG1304" s="36"/>
      <c r="AH1304" s="36"/>
      <c r="AI1304" s="36"/>
      <c r="AJ1304" s="36"/>
    </row>
    <row r="1305" spans="14:36" ht="12.75">
      <c r="N1305" s="46"/>
      <c r="O1305" s="46"/>
      <c r="P1305" s="46"/>
      <c r="AF1305" s="36"/>
      <c r="AG1305" s="36"/>
      <c r="AH1305" s="36"/>
      <c r="AI1305" s="36"/>
      <c r="AJ1305" s="36"/>
    </row>
    <row r="1306" spans="14:36" ht="12.75">
      <c r="N1306" s="46"/>
      <c r="O1306" s="46"/>
      <c r="P1306" s="46"/>
      <c r="AF1306" s="36"/>
      <c r="AG1306" s="36"/>
      <c r="AH1306" s="36"/>
      <c r="AI1306" s="36"/>
      <c r="AJ1306" s="36"/>
    </row>
    <row r="1307" spans="14:36" ht="12.75">
      <c r="N1307" s="46"/>
      <c r="O1307" s="46"/>
      <c r="P1307" s="46"/>
      <c r="AF1307" s="36"/>
      <c r="AG1307" s="36"/>
      <c r="AH1307" s="36"/>
      <c r="AI1307" s="36"/>
      <c r="AJ1307" s="36"/>
    </row>
    <row r="1308" spans="14:36" ht="12.75">
      <c r="N1308" s="46"/>
      <c r="O1308" s="46"/>
      <c r="P1308" s="46"/>
      <c r="AF1308" s="36"/>
      <c r="AG1308" s="36"/>
      <c r="AH1308" s="36"/>
      <c r="AI1308" s="36"/>
      <c r="AJ1308" s="36"/>
    </row>
    <row r="1309" spans="14:36" ht="12.75">
      <c r="N1309" s="46"/>
      <c r="O1309" s="46"/>
      <c r="P1309" s="46"/>
      <c r="AF1309" s="36"/>
      <c r="AG1309" s="36"/>
      <c r="AH1309" s="36"/>
      <c r="AI1309" s="36"/>
      <c r="AJ1309" s="36"/>
    </row>
    <row r="1310" spans="14:36" ht="12.75">
      <c r="N1310" s="46"/>
      <c r="O1310" s="46"/>
      <c r="P1310" s="46"/>
      <c r="AF1310" s="36"/>
      <c r="AG1310" s="36"/>
      <c r="AH1310" s="36"/>
      <c r="AI1310" s="36"/>
      <c r="AJ1310" s="36"/>
    </row>
    <row r="1311" spans="14:36" ht="12.75">
      <c r="N1311" s="46"/>
      <c r="O1311" s="46"/>
      <c r="P1311" s="46"/>
      <c r="AF1311" s="36"/>
      <c r="AG1311" s="36"/>
      <c r="AH1311" s="36"/>
      <c r="AI1311" s="36"/>
      <c r="AJ1311" s="36"/>
    </row>
    <row r="1312" spans="14:36" ht="12.75">
      <c r="N1312" s="46"/>
      <c r="O1312" s="46"/>
      <c r="P1312" s="46"/>
      <c r="AF1312" s="36"/>
      <c r="AG1312" s="36"/>
      <c r="AH1312" s="36"/>
      <c r="AI1312" s="36"/>
      <c r="AJ1312" s="36"/>
    </row>
    <row r="1313" spans="14:36" ht="12.75">
      <c r="N1313" s="46"/>
      <c r="O1313" s="46"/>
      <c r="P1313" s="46"/>
      <c r="AF1313" s="36"/>
      <c r="AG1313" s="36"/>
      <c r="AH1313" s="36"/>
      <c r="AI1313" s="36"/>
      <c r="AJ1313" s="36"/>
    </row>
    <row r="1314" spans="14:36" ht="12.75">
      <c r="N1314" s="46"/>
      <c r="O1314" s="46"/>
      <c r="P1314" s="46"/>
      <c r="AF1314" s="36"/>
      <c r="AG1314" s="36"/>
      <c r="AH1314" s="36"/>
      <c r="AI1314" s="36"/>
      <c r="AJ1314" s="36"/>
    </row>
    <row r="1315" spans="14:36" ht="12.75">
      <c r="N1315" s="46"/>
      <c r="O1315" s="46"/>
      <c r="P1315" s="46"/>
      <c r="AF1315" s="36"/>
      <c r="AG1315" s="36"/>
      <c r="AH1315" s="36"/>
      <c r="AI1315" s="36"/>
      <c r="AJ1315" s="36"/>
    </row>
    <row r="1316" spans="14:36" ht="12.75">
      <c r="N1316" s="46"/>
      <c r="O1316" s="46"/>
      <c r="P1316" s="46"/>
      <c r="AF1316" s="36"/>
      <c r="AG1316" s="36"/>
      <c r="AH1316" s="36"/>
      <c r="AI1316" s="36"/>
      <c r="AJ1316" s="36"/>
    </row>
    <row r="1317" spans="14:36" ht="12.75">
      <c r="N1317" s="46"/>
      <c r="O1317" s="46"/>
      <c r="P1317" s="46"/>
      <c r="AF1317" s="36"/>
      <c r="AG1317" s="36"/>
      <c r="AH1317" s="36"/>
      <c r="AI1317" s="36"/>
      <c r="AJ1317" s="36"/>
    </row>
    <row r="1318" spans="14:36" ht="12.75">
      <c r="N1318" s="46"/>
      <c r="O1318" s="46"/>
      <c r="P1318" s="46"/>
      <c r="AF1318" s="36"/>
      <c r="AG1318" s="36"/>
      <c r="AH1318" s="36"/>
      <c r="AI1318" s="36"/>
      <c r="AJ1318" s="36"/>
    </row>
    <row r="1319" spans="14:36" ht="12.75">
      <c r="N1319" s="46"/>
      <c r="O1319" s="46"/>
      <c r="P1319" s="46"/>
      <c r="AF1319" s="36"/>
      <c r="AG1319" s="36"/>
      <c r="AH1319" s="36"/>
      <c r="AI1319" s="36"/>
      <c r="AJ1319" s="36"/>
    </row>
    <row r="1320" spans="14:36" ht="12.75">
      <c r="N1320" s="46"/>
      <c r="O1320" s="46"/>
      <c r="P1320" s="46"/>
      <c r="AF1320" s="36"/>
      <c r="AG1320" s="36"/>
      <c r="AH1320" s="36"/>
      <c r="AI1320" s="36"/>
      <c r="AJ1320" s="36"/>
    </row>
    <row r="1321" spans="14:36" ht="12.75">
      <c r="N1321" s="46"/>
      <c r="O1321" s="46"/>
      <c r="P1321" s="46"/>
      <c r="AF1321" s="36"/>
      <c r="AG1321" s="36"/>
      <c r="AH1321" s="36"/>
      <c r="AI1321" s="36"/>
      <c r="AJ1321" s="36"/>
    </row>
    <row r="1322" spans="14:36" ht="12.75">
      <c r="N1322" s="46"/>
      <c r="O1322" s="46"/>
      <c r="P1322" s="46"/>
      <c r="AF1322" s="36"/>
      <c r="AG1322" s="36"/>
      <c r="AH1322" s="36"/>
      <c r="AI1322" s="36"/>
      <c r="AJ1322" s="36"/>
    </row>
    <row r="1323" spans="14:36" ht="12.75">
      <c r="N1323" s="46"/>
      <c r="O1323" s="46"/>
      <c r="P1323" s="46"/>
      <c r="AF1323" s="36"/>
      <c r="AG1323" s="36"/>
      <c r="AH1323" s="36"/>
      <c r="AI1323" s="36"/>
      <c r="AJ1323" s="36"/>
    </row>
    <row r="1324" spans="14:36" ht="12.75">
      <c r="N1324" s="46"/>
      <c r="O1324" s="46"/>
      <c r="P1324" s="46"/>
      <c r="AF1324" s="36"/>
      <c r="AG1324" s="36"/>
      <c r="AH1324" s="36"/>
      <c r="AI1324" s="36"/>
      <c r="AJ1324" s="36"/>
    </row>
    <row r="1325" spans="14:36" ht="12.75">
      <c r="N1325" s="46"/>
      <c r="O1325" s="46"/>
      <c r="P1325" s="46"/>
      <c r="AF1325" s="36"/>
      <c r="AG1325" s="36"/>
      <c r="AH1325" s="36"/>
      <c r="AI1325" s="36"/>
      <c r="AJ1325" s="36"/>
    </row>
    <row r="1326" spans="14:36" ht="12.75">
      <c r="N1326" s="46"/>
      <c r="O1326" s="46"/>
      <c r="P1326" s="46"/>
      <c r="AF1326" s="36"/>
      <c r="AG1326" s="36"/>
      <c r="AH1326" s="36"/>
      <c r="AI1326" s="36"/>
      <c r="AJ1326" s="36"/>
    </row>
    <row r="1327" spans="14:36" ht="12.75">
      <c r="N1327" s="46"/>
      <c r="O1327" s="46"/>
      <c r="P1327" s="46"/>
      <c r="AF1327" s="36"/>
      <c r="AG1327" s="36"/>
      <c r="AH1327" s="36"/>
      <c r="AI1327" s="36"/>
      <c r="AJ1327" s="36"/>
    </row>
    <row r="1328" spans="14:36" ht="12.75">
      <c r="N1328" s="46"/>
      <c r="O1328" s="46"/>
      <c r="P1328" s="46"/>
      <c r="AF1328" s="36"/>
      <c r="AG1328" s="36"/>
      <c r="AH1328" s="36"/>
      <c r="AI1328" s="36"/>
      <c r="AJ1328" s="36"/>
    </row>
    <row r="1329" spans="14:36" ht="12.75">
      <c r="N1329" s="46"/>
      <c r="O1329" s="46"/>
      <c r="P1329" s="46"/>
      <c r="AF1329" s="36"/>
      <c r="AG1329" s="36"/>
      <c r="AH1329" s="36"/>
      <c r="AI1329" s="36"/>
      <c r="AJ1329" s="36"/>
    </row>
    <row r="1330" spans="14:36" ht="12.75">
      <c r="N1330" s="46"/>
      <c r="O1330" s="46"/>
      <c r="P1330" s="46"/>
      <c r="AF1330" s="36"/>
      <c r="AG1330" s="36"/>
      <c r="AH1330" s="36"/>
      <c r="AI1330" s="36"/>
      <c r="AJ1330" s="36"/>
    </row>
    <row r="1331" spans="14:36" ht="12.75">
      <c r="N1331" s="46"/>
      <c r="O1331" s="46"/>
      <c r="P1331" s="46"/>
      <c r="AF1331" s="36"/>
      <c r="AG1331" s="36"/>
      <c r="AH1331" s="36"/>
      <c r="AI1331" s="36"/>
      <c r="AJ1331" s="36"/>
    </row>
    <row r="1332" spans="14:36" ht="12.75">
      <c r="N1332" s="46"/>
      <c r="O1332" s="46"/>
      <c r="P1332" s="46"/>
      <c r="AF1332" s="36"/>
      <c r="AG1332" s="36"/>
      <c r="AH1332" s="36"/>
      <c r="AI1332" s="36"/>
      <c r="AJ1332" s="36"/>
    </row>
    <row r="1333" spans="14:36" ht="12.75">
      <c r="N1333" s="46"/>
      <c r="O1333" s="46"/>
      <c r="P1333" s="46"/>
      <c r="AF1333" s="36"/>
      <c r="AG1333" s="36"/>
      <c r="AH1333" s="36"/>
      <c r="AI1333" s="36"/>
      <c r="AJ1333" s="36"/>
    </row>
    <row r="1334" spans="14:36" ht="12.75">
      <c r="N1334" s="46"/>
      <c r="O1334" s="46"/>
      <c r="P1334" s="46"/>
      <c r="AF1334" s="36"/>
      <c r="AG1334" s="36"/>
      <c r="AH1334" s="36"/>
      <c r="AI1334" s="36"/>
      <c r="AJ1334" s="36"/>
    </row>
    <row r="1335" spans="14:36" ht="12.75">
      <c r="N1335" s="46"/>
      <c r="O1335" s="46"/>
      <c r="P1335" s="46"/>
      <c r="AF1335" s="36"/>
      <c r="AG1335" s="36"/>
      <c r="AH1335" s="36"/>
      <c r="AI1335" s="36"/>
      <c r="AJ1335" s="36"/>
    </row>
    <row r="1336" spans="14:36" ht="12.75">
      <c r="N1336" s="46"/>
      <c r="O1336" s="46"/>
      <c r="P1336" s="46"/>
      <c r="AF1336" s="36"/>
      <c r="AG1336" s="36"/>
      <c r="AH1336" s="36"/>
      <c r="AI1336" s="36"/>
      <c r="AJ1336" s="36"/>
    </row>
    <row r="1337" spans="14:36" ht="12.75">
      <c r="N1337" s="46"/>
      <c r="O1337" s="46"/>
      <c r="P1337" s="46"/>
      <c r="AF1337" s="36"/>
      <c r="AG1337" s="36"/>
      <c r="AH1337" s="36"/>
      <c r="AI1337" s="36"/>
      <c r="AJ1337" s="36"/>
    </row>
    <row r="1338" spans="14:36" ht="12.75">
      <c r="N1338" s="46"/>
      <c r="O1338" s="46"/>
      <c r="P1338" s="46"/>
      <c r="AF1338" s="36"/>
      <c r="AG1338" s="36"/>
      <c r="AH1338" s="36"/>
      <c r="AI1338" s="36"/>
      <c r="AJ1338" s="36"/>
    </row>
    <row r="1339" spans="14:36" ht="12.75">
      <c r="N1339" s="46"/>
      <c r="O1339" s="46"/>
      <c r="P1339" s="46"/>
      <c r="AF1339" s="36"/>
      <c r="AG1339" s="36"/>
      <c r="AH1339" s="36"/>
      <c r="AI1339" s="36"/>
      <c r="AJ1339" s="36"/>
    </row>
    <row r="1340" spans="14:36" ht="12.75">
      <c r="N1340" s="46"/>
      <c r="O1340" s="46"/>
      <c r="P1340" s="46"/>
      <c r="AF1340" s="36"/>
      <c r="AG1340" s="36"/>
      <c r="AH1340" s="36"/>
      <c r="AI1340" s="36"/>
      <c r="AJ1340" s="36"/>
    </row>
    <row r="1341" spans="14:36" ht="12.75">
      <c r="N1341" s="46"/>
      <c r="O1341" s="46"/>
      <c r="P1341" s="46"/>
      <c r="AF1341" s="36"/>
      <c r="AG1341" s="36"/>
      <c r="AH1341" s="36"/>
      <c r="AI1341" s="36"/>
      <c r="AJ1341" s="36"/>
    </row>
    <row r="1342" spans="14:36" ht="12.75">
      <c r="N1342" s="46"/>
      <c r="O1342" s="46"/>
      <c r="P1342" s="46"/>
      <c r="AF1342" s="36"/>
      <c r="AG1342" s="36"/>
      <c r="AH1342" s="36"/>
      <c r="AI1342" s="36"/>
      <c r="AJ1342" s="36"/>
    </row>
    <row r="1343" spans="14:36" ht="12.75">
      <c r="N1343" s="46"/>
      <c r="O1343" s="46"/>
      <c r="P1343" s="46"/>
      <c r="AF1343" s="36"/>
      <c r="AG1343" s="36"/>
      <c r="AH1343" s="36"/>
      <c r="AI1343" s="36"/>
      <c r="AJ1343" s="36"/>
    </row>
    <row r="1344" spans="14:36" ht="12.75">
      <c r="N1344" s="46"/>
      <c r="O1344" s="46"/>
      <c r="P1344" s="46"/>
      <c r="AF1344" s="36"/>
      <c r="AG1344" s="36"/>
      <c r="AH1344" s="36"/>
      <c r="AI1344" s="36"/>
      <c r="AJ1344" s="36"/>
    </row>
    <row r="1345" spans="14:36" ht="12.75">
      <c r="N1345" s="46"/>
      <c r="O1345" s="46"/>
      <c r="P1345" s="46"/>
      <c r="AF1345" s="36"/>
      <c r="AG1345" s="36"/>
      <c r="AH1345" s="36"/>
      <c r="AI1345" s="36"/>
      <c r="AJ1345" s="36"/>
    </row>
    <row r="1346" spans="14:36" ht="12.75">
      <c r="N1346" s="46"/>
      <c r="O1346" s="46"/>
      <c r="P1346" s="46"/>
      <c r="AF1346" s="36"/>
      <c r="AG1346" s="36"/>
      <c r="AH1346" s="36"/>
      <c r="AI1346" s="36"/>
      <c r="AJ1346" s="36"/>
    </row>
    <row r="1347" spans="14:36" ht="12.75">
      <c r="N1347" s="46"/>
      <c r="O1347" s="46"/>
      <c r="P1347" s="46"/>
      <c r="AF1347" s="36"/>
      <c r="AG1347" s="36"/>
      <c r="AH1347" s="36"/>
      <c r="AI1347" s="36"/>
      <c r="AJ1347" s="36"/>
    </row>
    <row r="1348" spans="14:36" ht="12.75">
      <c r="N1348" s="46"/>
      <c r="O1348" s="46"/>
      <c r="P1348" s="46"/>
      <c r="AF1348" s="36"/>
      <c r="AG1348" s="36"/>
      <c r="AH1348" s="36"/>
      <c r="AI1348" s="36"/>
      <c r="AJ1348" s="36"/>
    </row>
    <row r="1349" spans="14:36" ht="12.75">
      <c r="N1349" s="46"/>
      <c r="O1349" s="46"/>
      <c r="P1349" s="46"/>
      <c r="AF1349" s="36"/>
      <c r="AG1349" s="36"/>
      <c r="AH1349" s="36"/>
      <c r="AI1349" s="36"/>
      <c r="AJ1349" s="36"/>
    </row>
    <row r="1350" spans="14:36" ht="12.75">
      <c r="N1350" s="46"/>
      <c r="O1350" s="46"/>
      <c r="P1350" s="46"/>
      <c r="AF1350" s="36"/>
      <c r="AG1350" s="36"/>
      <c r="AH1350" s="36"/>
      <c r="AI1350" s="36"/>
      <c r="AJ1350" s="36"/>
    </row>
    <row r="1351" spans="14:36" ht="12.75">
      <c r="N1351" s="46"/>
      <c r="O1351" s="46"/>
      <c r="P1351" s="46"/>
      <c r="AF1351" s="36"/>
      <c r="AG1351" s="36"/>
      <c r="AH1351" s="36"/>
      <c r="AI1351" s="36"/>
      <c r="AJ1351" s="36"/>
    </row>
    <row r="1352" spans="14:36" ht="12.75">
      <c r="N1352" s="46"/>
      <c r="O1352" s="46"/>
      <c r="P1352" s="46"/>
      <c r="AF1352" s="36"/>
      <c r="AG1352" s="36"/>
      <c r="AH1352" s="36"/>
      <c r="AI1352" s="36"/>
      <c r="AJ1352" s="36"/>
    </row>
    <row r="1353" spans="14:36" ht="12.75">
      <c r="N1353" s="46"/>
      <c r="O1353" s="46"/>
      <c r="P1353" s="46"/>
      <c r="AF1353" s="36"/>
      <c r="AG1353" s="36"/>
      <c r="AH1353" s="36"/>
      <c r="AI1353" s="36"/>
      <c r="AJ1353" s="36"/>
    </row>
    <row r="1354" spans="14:36" ht="12.75">
      <c r="N1354" s="46"/>
      <c r="O1354" s="46"/>
      <c r="P1354" s="46"/>
      <c r="AF1354" s="36"/>
      <c r="AG1354" s="36"/>
      <c r="AH1354" s="36"/>
      <c r="AI1354" s="36"/>
      <c r="AJ1354" s="36"/>
    </row>
    <row r="1355" spans="14:36" ht="12.75">
      <c r="N1355" s="46"/>
      <c r="O1355" s="46"/>
      <c r="P1355" s="46"/>
      <c r="AF1355" s="36"/>
      <c r="AG1355" s="36"/>
      <c r="AH1355" s="36"/>
      <c r="AI1355" s="36"/>
      <c r="AJ1355" s="36"/>
    </row>
    <row r="1356" spans="14:36" ht="12.75">
      <c r="N1356" s="46"/>
      <c r="O1356" s="46"/>
      <c r="P1356" s="46"/>
      <c r="AF1356" s="36"/>
      <c r="AG1356" s="36"/>
      <c r="AH1356" s="36"/>
      <c r="AI1356" s="36"/>
      <c r="AJ1356" s="36"/>
    </row>
    <row r="1357" spans="14:36" ht="12.75">
      <c r="N1357" s="46"/>
      <c r="O1357" s="46"/>
      <c r="P1357" s="46"/>
      <c r="AF1357" s="36"/>
      <c r="AG1357" s="36"/>
      <c r="AH1357" s="36"/>
      <c r="AI1357" s="36"/>
      <c r="AJ1357" s="36"/>
    </row>
    <row r="1358" spans="14:36" ht="12.75">
      <c r="N1358" s="46"/>
      <c r="O1358" s="46"/>
      <c r="P1358" s="46"/>
      <c r="AF1358" s="36"/>
      <c r="AG1358" s="36"/>
      <c r="AH1358" s="36"/>
      <c r="AI1358" s="36"/>
      <c r="AJ1358" s="36"/>
    </row>
    <row r="1359" spans="14:36" ht="12.75">
      <c r="N1359" s="46"/>
      <c r="O1359" s="46"/>
      <c r="P1359" s="46"/>
      <c r="AF1359" s="36"/>
      <c r="AG1359" s="36"/>
      <c r="AH1359" s="36"/>
      <c r="AI1359" s="36"/>
      <c r="AJ1359" s="36"/>
    </row>
    <row r="1360" spans="14:36" ht="12.75">
      <c r="N1360" s="46"/>
      <c r="O1360" s="46"/>
      <c r="P1360" s="46"/>
      <c r="AF1360" s="36"/>
      <c r="AG1360" s="36"/>
      <c r="AH1360" s="36"/>
      <c r="AI1360" s="36"/>
      <c r="AJ1360" s="36"/>
    </row>
    <row r="1361" spans="14:36" ht="12.75">
      <c r="N1361" s="46"/>
      <c r="O1361" s="46"/>
      <c r="P1361" s="46"/>
      <c r="AF1361" s="36"/>
      <c r="AG1361" s="36"/>
      <c r="AH1361" s="36"/>
      <c r="AI1361" s="36"/>
      <c r="AJ1361" s="36"/>
    </row>
    <row r="1362" spans="14:36" ht="12.75">
      <c r="N1362" s="46"/>
      <c r="O1362" s="46"/>
      <c r="P1362" s="46"/>
      <c r="AF1362" s="36"/>
      <c r="AG1362" s="36"/>
      <c r="AH1362" s="36"/>
      <c r="AI1362" s="36"/>
      <c r="AJ1362" s="36"/>
    </row>
    <row r="1363" spans="14:36" ht="12.75">
      <c r="N1363" s="46"/>
      <c r="O1363" s="46"/>
      <c r="P1363" s="46"/>
      <c r="AF1363" s="36"/>
      <c r="AG1363" s="36"/>
      <c r="AH1363" s="36"/>
      <c r="AI1363" s="36"/>
      <c r="AJ1363" s="36"/>
    </row>
    <row r="1364" spans="14:36" ht="12.75">
      <c r="N1364" s="46"/>
      <c r="O1364" s="46"/>
      <c r="P1364" s="46"/>
      <c r="AF1364" s="36"/>
      <c r="AG1364" s="36"/>
      <c r="AH1364" s="36"/>
      <c r="AI1364" s="36"/>
      <c r="AJ1364" s="36"/>
    </row>
    <row r="1365" spans="14:36" ht="12.75">
      <c r="N1365" s="46"/>
      <c r="O1365" s="46"/>
      <c r="P1365" s="46"/>
      <c r="AF1365" s="36"/>
      <c r="AG1365" s="36"/>
      <c r="AH1365" s="36"/>
      <c r="AI1365" s="36"/>
      <c r="AJ1365" s="36"/>
    </row>
    <row r="1366" spans="14:36" ht="12.75">
      <c r="N1366" s="46"/>
      <c r="O1366" s="46"/>
      <c r="P1366" s="46"/>
      <c r="AF1366" s="36"/>
      <c r="AG1366" s="36"/>
      <c r="AH1366" s="36"/>
      <c r="AI1366" s="36"/>
      <c r="AJ1366" s="36"/>
    </row>
    <row r="1367" spans="14:36" ht="12.75">
      <c r="N1367" s="46"/>
      <c r="O1367" s="46"/>
      <c r="P1367" s="46"/>
      <c r="AF1367" s="36"/>
      <c r="AG1367" s="36"/>
      <c r="AH1367" s="36"/>
      <c r="AI1367" s="36"/>
      <c r="AJ1367" s="36"/>
    </row>
    <row r="1368" spans="14:36" ht="12.75">
      <c r="N1368" s="46"/>
      <c r="O1368" s="46"/>
      <c r="P1368" s="46"/>
      <c r="AF1368" s="36"/>
      <c r="AG1368" s="36"/>
      <c r="AH1368" s="36"/>
      <c r="AI1368" s="36"/>
      <c r="AJ1368" s="36"/>
    </row>
    <row r="1369" spans="14:36" ht="12.75">
      <c r="N1369" s="46"/>
      <c r="O1369" s="46"/>
      <c r="P1369" s="46"/>
      <c r="AF1369" s="36"/>
      <c r="AG1369" s="36"/>
      <c r="AH1369" s="36"/>
      <c r="AI1369" s="36"/>
      <c r="AJ1369" s="36"/>
    </row>
    <row r="1370" spans="14:36" ht="12.75">
      <c r="N1370" s="46"/>
      <c r="O1370" s="46"/>
      <c r="P1370" s="46"/>
      <c r="AF1370" s="36"/>
      <c r="AG1370" s="36"/>
      <c r="AH1370" s="36"/>
      <c r="AI1370" s="36"/>
      <c r="AJ1370" s="36"/>
    </row>
    <row r="1371" spans="14:36" ht="12.75">
      <c r="N1371" s="46"/>
      <c r="O1371" s="46"/>
      <c r="P1371" s="46"/>
      <c r="AF1371" s="36"/>
      <c r="AG1371" s="36"/>
      <c r="AH1371" s="36"/>
      <c r="AI1371" s="36"/>
      <c r="AJ1371" s="36"/>
    </row>
    <row r="1372" spans="14:36" ht="12.75">
      <c r="N1372" s="46"/>
      <c r="O1372" s="46"/>
      <c r="P1372" s="46"/>
      <c r="AF1372" s="36"/>
      <c r="AG1372" s="36"/>
      <c r="AH1372" s="36"/>
      <c r="AI1372" s="36"/>
      <c r="AJ1372" s="36"/>
    </row>
    <row r="1373" spans="14:36" ht="12.75">
      <c r="N1373" s="46"/>
      <c r="O1373" s="46"/>
      <c r="P1373" s="46"/>
      <c r="AF1373" s="36"/>
      <c r="AG1373" s="36"/>
      <c r="AH1373" s="36"/>
      <c r="AI1373" s="36"/>
      <c r="AJ1373" s="36"/>
    </row>
    <row r="1374" spans="14:36" ht="12.75">
      <c r="N1374" s="46"/>
      <c r="O1374" s="46"/>
      <c r="P1374" s="46"/>
      <c r="AF1374" s="36"/>
      <c r="AG1374" s="36"/>
      <c r="AH1374" s="36"/>
      <c r="AI1374" s="36"/>
      <c r="AJ1374" s="36"/>
    </row>
    <row r="1375" spans="14:36" ht="12.75">
      <c r="N1375" s="46"/>
      <c r="O1375" s="46"/>
      <c r="P1375" s="46"/>
      <c r="AF1375" s="36"/>
      <c r="AG1375" s="36"/>
      <c r="AH1375" s="36"/>
      <c r="AI1375" s="36"/>
      <c r="AJ1375" s="36"/>
    </row>
    <row r="1376" spans="14:36" ht="12.75">
      <c r="N1376" s="46"/>
      <c r="O1376" s="46"/>
      <c r="P1376" s="46"/>
      <c r="AF1376" s="36"/>
      <c r="AG1376" s="36"/>
      <c r="AH1376" s="36"/>
      <c r="AI1376" s="36"/>
      <c r="AJ1376" s="36"/>
    </row>
    <row r="1377" spans="14:36" ht="12.75">
      <c r="N1377" s="46"/>
      <c r="O1377" s="46"/>
      <c r="P1377" s="46"/>
      <c r="AF1377" s="36"/>
      <c r="AG1377" s="36"/>
      <c r="AH1377" s="36"/>
      <c r="AI1377" s="36"/>
      <c r="AJ1377" s="36"/>
    </row>
    <row r="1378" spans="14:36" ht="12.75">
      <c r="N1378" s="46"/>
      <c r="O1378" s="46"/>
      <c r="P1378" s="46"/>
      <c r="AF1378" s="36"/>
      <c r="AG1378" s="36"/>
      <c r="AH1378" s="36"/>
      <c r="AI1378" s="36"/>
      <c r="AJ1378" s="36"/>
    </row>
    <row r="1379" spans="14:36" ht="12.75">
      <c r="N1379" s="46"/>
      <c r="O1379" s="46"/>
      <c r="P1379" s="46"/>
      <c r="AF1379" s="36"/>
      <c r="AG1379" s="36"/>
      <c r="AH1379" s="36"/>
      <c r="AI1379" s="36"/>
      <c r="AJ1379" s="36"/>
    </row>
    <row r="1380" spans="14:36" ht="12.75">
      <c r="N1380" s="46"/>
      <c r="O1380" s="46"/>
      <c r="P1380" s="46"/>
      <c r="AF1380" s="36"/>
      <c r="AG1380" s="36"/>
      <c r="AH1380" s="36"/>
      <c r="AI1380" s="36"/>
      <c r="AJ1380" s="36"/>
    </row>
    <row r="1381" spans="14:36" ht="12.75">
      <c r="N1381" s="46"/>
      <c r="O1381" s="46"/>
      <c r="P1381" s="46"/>
      <c r="AF1381" s="36"/>
      <c r="AG1381" s="36"/>
      <c r="AH1381" s="36"/>
      <c r="AI1381" s="36"/>
      <c r="AJ1381" s="36"/>
    </row>
    <row r="1382" spans="14:36" ht="12.75">
      <c r="N1382" s="46"/>
      <c r="O1382" s="46"/>
      <c r="P1382" s="46"/>
      <c r="AF1382" s="36"/>
      <c r="AG1382" s="36"/>
      <c r="AH1382" s="36"/>
      <c r="AI1382" s="36"/>
      <c r="AJ1382" s="36"/>
    </row>
    <row r="1383" spans="14:36" ht="12.75">
      <c r="N1383" s="46"/>
      <c r="O1383" s="46"/>
      <c r="P1383" s="46"/>
      <c r="AF1383" s="36"/>
      <c r="AG1383" s="36"/>
      <c r="AH1383" s="36"/>
      <c r="AI1383" s="36"/>
      <c r="AJ1383" s="36"/>
    </row>
    <row r="1384" spans="14:36" ht="12.75">
      <c r="N1384" s="46"/>
      <c r="O1384" s="46"/>
      <c r="P1384" s="46"/>
      <c r="AF1384" s="36"/>
      <c r="AG1384" s="36"/>
      <c r="AH1384" s="36"/>
      <c r="AI1384" s="36"/>
      <c r="AJ1384" s="36"/>
    </row>
    <row r="1385" spans="14:36" ht="12.75">
      <c r="N1385" s="46"/>
      <c r="O1385" s="46"/>
      <c r="P1385" s="46"/>
      <c r="AF1385" s="36"/>
      <c r="AG1385" s="36"/>
      <c r="AH1385" s="36"/>
      <c r="AI1385" s="36"/>
      <c r="AJ1385" s="36"/>
    </row>
    <row r="1386" spans="14:36" ht="12.75">
      <c r="N1386" s="46"/>
      <c r="O1386" s="46"/>
      <c r="P1386" s="46"/>
      <c r="AF1386" s="36"/>
      <c r="AG1386" s="36"/>
      <c r="AH1386" s="36"/>
      <c r="AI1386" s="36"/>
      <c r="AJ1386" s="36"/>
    </row>
    <row r="1387" spans="14:36" ht="12.75">
      <c r="N1387" s="46"/>
      <c r="O1387" s="46"/>
      <c r="P1387" s="46"/>
      <c r="AF1387" s="36"/>
      <c r="AG1387" s="36"/>
      <c r="AH1387" s="36"/>
      <c r="AI1387" s="36"/>
      <c r="AJ1387" s="36"/>
    </row>
    <row r="1388" spans="14:36" ht="12.75">
      <c r="N1388" s="46"/>
      <c r="O1388" s="46"/>
      <c r="P1388" s="46"/>
      <c r="AF1388" s="36"/>
      <c r="AG1388" s="36"/>
      <c r="AH1388" s="36"/>
      <c r="AI1388" s="36"/>
      <c r="AJ1388" s="36"/>
    </row>
    <row r="1389" spans="14:36" ht="12.75">
      <c r="N1389" s="46"/>
      <c r="O1389" s="46"/>
      <c r="P1389" s="46"/>
      <c r="AF1389" s="36"/>
      <c r="AG1389" s="36"/>
      <c r="AH1389" s="36"/>
      <c r="AI1389" s="36"/>
      <c r="AJ1389" s="36"/>
    </row>
    <row r="1390" spans="14:36" ht="12.75">
      <c r="N1390" s="46"/>
      <c r="O1390" s="46"/>
      <c r="P1390" s="46"/>
      <c r="AF1390" s="36"/>
      <c r="AG1390" s="36"/>
      <c r="AH1390" s="36"/>
      <c r="AI1390" s="36"/>
      <c r="AJ1390" s="36"/>
    </row>
    <row r="1391" spans="14:36" ht="12.75">
      <c r="N1391" s="46"/>
      <c r="O1391" s="46"/>
      <c r="P1391" s="46"/>
      <c r="AF1391" s="36"/>
      <c r="AG1391" s="36"/>
      <c r="AH1391" s="36"/>
      <c r="AI1391" s="36"/>
      <c r="AJ1391" s="36"/>
    </row>
    <row r="1392" spans="14:36" ht="12.75">
      <c r="N1392" s="46"/>
      <c r="O1392" s="46"/>
      <c r="P1392" s="46"/>
      <c r="AF1392" s="36"/>
      <c r="AG1392" s="36"/>
      <c r="AH1392" s="36"/>
      <c r="AI1392" s="36"/>
      <c r="AJ1392" s="36"/>
    </row>
    <row r="1393" spans="14:36" ht="12.75">
      <c r="N1393" s="46"/>
      <c r="O1393" s="46"/>
      <c r="P1393" s="46"/>
      <c r="AF1393" s="36"/>
      <c r="AG1393" s="36"/>
      <c r="AH1393" s="36"/>
      <c r="AI1393" s="36"/>
      <c r="AJ1393" s="36"/>
    </row>
    <row r="1394" spans="14:36" ht="12.75">
      <c r="N1394" s="46"/>
      <c r="O1394" s="46"/>
      <c r="P1394" s="46"/>
      <c r="AF1394" s="36"/>
      <c r="AG1394" s="36"/>
      <c r="AH1394" s="36"/>
      <c r="AI1394" s="36"/>
      <c r="AJ1394" s="36"/>
    </row>
    <row r="1395" spans="14:36" ht="12.75">
      <c r="N1395" s="46"/>
      <c r="O1395" s="46"/>
      <c r="P1395" s="46"/>
      <c r="AF1395" s="36"/>
      <c r="AG1395" s="36"/>
      <c r="AH1395" s="36"/>
      <c r="AI1395" s="36"/>
      <c r="AJ1395" s="36"/>
    </row>
    <row r="1396" spans="14:36" ht="12.75">
      <c r="N1396" s="46"/>
      <c r="O1396" s="46"/>
      <c r="P1396" s="46"/>
      <c r="AF1396" s="36"/>
      <c r="AG1396" s="36"/>
      <c r="AH1396" s="36"/>
      <c r="AI1396" s="36"/>
      <c r="AJ1396" s="36"/>
    </row>
    <row r="1397" spans="14:36" ht="12.75">
      <c r="N1397" s="46"/>
      <c r="O1397" s="46"/>
      <c r="P1397" s="46"/>
      <c r="AF1397" s="36"/>
      <c r="AG1397" s="36"/>
      <c r="AH1397" s="36"/>
      <c r="AI1397" s="36"/>
      <c r="AJ1397" s="36"/>
    </row>
    <row r="1398" spans="14:36" ht="12.75">
      <c r="N1398" s="46"/>
      <c r="O1398" s="46"/>
      <c r="P1398" s="46"/>
      <c r="AF1398" s="36"/>
      <c r="AG1398" s="36"/>
      <c r="AH1398" s="36"/>
      <c r="AI1398" s="36"/>
      <c r="AJ1398" s="36"/>
    </row>
    <row r="1399" spans="14:36" ht="12.75">
      <c r="N1399" s="46"/>
      <c r="O1399" s="46"/>
      <c r="P1399" s="46"/>
      <c r="AF1399" s="36"/>
      <c r="AG1399" s="36"/>
      <c r="AH1399" s="36"/>
      <c r="AI1399" s="36"/>
      <c r="AJ1399" s="36"/>
    </row>
    <row r="1400" spans="14:36" ht="12.75">
      <c r="N1400" s="46"/>
      <c r="O1400" s="46"/>
      <c r="P1400" s="46"/>
      <c r="AF1400" s="36"/>
      <c r="AG1400" s="36"/>
      <c r="AH1400" s="36"/>
      <c r="AI1400" s="36"/>
      <c r="AJ1400" s="36"/>
    </row>
    <row r="1401" spans="14:36" ht="12.75">
      <c r="N1401" s="46"/>
      <c r="O1401" s="46"/>
      <c r="P1401" s="46"/>
      <c r="AF1401" s="36"/>
      <c r="AG1401" s="36"/>
      <c r="AH1401" s="36"/>
      <c r="AI1401" s="36"/>
      <c r="AJ1401" s="36"/>
    </row>
    <row r="1402" spans="14:36" ht="12.75">
      <c r="N1402" s="46"/>
      <c r="O1402" s="46"/>
      <c r="P1402" s="46"/>
      <c r="AF1402" s="36"/>
      <c r="AG1402" s="36"/>
      <c r="AH1402" s="36"/>
      <c r="AI1402" s="36"/>
      <c r="AJ1402" s="36"/>
    </row>
    <row r="1403" spans="14:36" ht="12.75">
      <c r="N1403" s="46"/>
      <c r="O1403" s="46"/>
      <c r="P1403" s="46"/>
      <c r="AF1403" s="36"/>
      <c r="AG1403" s="36"/>
      <c r="AH1403" s="36"/>
      <c r="AI1403" s="36"/>
      <c r="AJ1403" s="36"/>
    </row>
    <row r="1404" spans="14:36" ht="12.75">
      <c r="N1404" s="46"/>
      <c r="O1404" s="46"/>
      <c r="P1404" s="46"/>
      <c r="AF1404" s="36"/>
      <c r="AG1404" s="36"/>
      <c r="AH1404" s="36"/>
      <c r="AI1404" s="36"/>
      <c r="AJ1404" s="36"/>
    </row>
    <row r="1405" spans="14:36" ht="12.75">
      <c r="N1405" s="46"/>
      <c r="O1405" s="46"/>
      <c r="P1405" s="46"/>
      <c r="AF1405" s="36"/>
      <c r="AG1405" s="36"/>
      <c r="AH1405" s="36"/>
      <c r="AI1405" s="36"/>
      <c r="AJ1405" s="36"/>
    </row>
    <row r="1406" spans="14:36" ht="12.75">
      <c r="N1406" s="46"/>
      <c r="O1406" s="46"/>
      <c r="P1406" s="46"/>
      <c r="AF1406" s="36"/>
      <c r="AG1406" s="36"/>
      <c r="AH1406" s="36"/>
      <c r="AI1406" s="36"/>
      <c r="AJ1406" s="36"/>
    </row>
    <row r="1407" spans="14:36" ht="12.75">
      <c r="N1407" s="46"/>
      <c r="O1407" s="46"/>
      <c r="P1407" s="46"/>
      <c r="AF1407" s="36"/>
      <c r="AG1407" s="36"/>
      <c r="AH1407" s="36"/>
      <c r="AI1407" s="36"/>
      <c r="AJ1407" s="36"/>
    </row>
    <row r="1408" spans="14:36" ht="12.75">
      <c r="N1408" s="46"/>
      <c r="O1408" s="46"/>
      <c r="P1408" s="46"/>
      <c r="AF1408" s="36"/>
      <c r="AG1408" s="36"/>
      <c r="AH1408" s="36"/>
      <c r="AI1408" s="36"/>
      <c r="AJ1408" s="36"/>
    </row>
    <row r="1409" spans="14:36" ht="12.75">
      <c r="N1409" s="46"/>
      <c r="O1409" s="46"/>
      <c r="P1409" s="46"/>
      <c r="AF1409" s="36"/>
      <c r="AG1409" s="36"/>
      <c r="AH1409" s="36"/>
      <c r="AI1409" s="36"/>
      <c r="AJ1409" s="36"/>
    </row>
    <row r="1410" spans="14:36" ht="12.75">
      <c r="N1410" s="46"/>
      <c r="O1410" s="46"/>
      <c r="P1410" s="46"/>
      <c r="AF1410" s="36"/>
      <c r="AG1410" s="36"/>
      <c r="AH1410" s="36"/>
      <c r="AI1410" s="36"/>
      <c r="AJ1410" s="36"/>
    </row>
    <row r="1411" spans="14:36" ht="12.75">
      <c r="N1411" s="46"/>
      <c r="O1411" s="46"/>
      <c r="P1411" s="46"/>
      <c r="AF1411" s="36"/>
      <c r="AG1411" s="36"/>
      <c r="AH1411" s="36"/>
      <c r="AI1411" s="36"/>
      <c r="AJ1411" s="36"/>
    </row>
    <row r="1412" spans="14:36" ht="12.75">
      <c r="N1412" s="46"/>
      <c r="O1412" s="46"/>
      <c r="P1412" s="46"/>
      <c r="AF1412" s="36"/>
      <c r="AG1412" s="36"/>
      <c r="AH1412" s="36"/>
      <c r="AI1412" s="36"/>
      <c r="AJ1412" s="36"/>
    </row>
    <row r="1413" spans="14:36" ht="12.75">
      <c r="N1413" s="46"/>
      <c r="O1413" s="46"/>
      <c r="P1413" s="46"/>
      <c r="AF1413" s="36"/>
      <c r="AG1413" s="36"/>
      <c r="AH1413" s="36"/>
      <c r="AI1413" s="36"/>
      <c r="AJ1413" s="36"/>
    </row>
    <row r="1414" spans="14:36" ht="12.75">
      <c r="N1414" s="46"/>
      <c r="O1414" s="46"/>
      <c r="P1414" s="46"/>
      <c r="AF1414" s="36"/>
      <c r="AG1414" s="36"/>
      <c r="AH1414" s="36"/>
      <c r="AI1414" s="36"/>
      <c r="AJ1414" s="36"/>
    </row>
    <row r="1415" spans="14:36" ht="12.75">
      <c r="N1415" s="46"/>
      <c r="O1415" s="46"/>
      <c r="P1415" s="46"/>
      <c r="AF1415" s="36"/>
      <c r="AG1415" s="36"/>
      <c r="AH1415" s="36"/>
      <c r="AI1415" s="36"/>
      <c r="AJ1415" s="36"/>
    </row>
    <row r="1416" spans="14:36" ht="12.75">
      <c r="N1416" s="46"/>
      <c r="O1416" s="46"/>
      <c r="P1416" s="46"/>
      <c r="AF1416" s="36"/>
      <c r="AG1416" s="36"/>
      <c r="AH1416" s="36"/>
      <c r="AI1416" s="36"/>
      <c r="AJ1416" s="36"/>
    </row>
    <row r="1417" spans="14:36" ht="12.75">
      <c r="N1417" s="46"/>
      <c r="O1417" s="46"/>
      <c r="P1417" s="46"/>
      <c r="AF1417" s="36"/>
      <c r="AG1417" s="36"/>
      <c r="AH1417" s="36"/>
      <c r="AI1417" s="36"/>
      <c r="AJ1417" s="36"/>
    </row>
    <row r="1418" spans="14:36" ht="12.75">
      <c r="N1418" s="46"/>
      <c r="O1418" s="46"/>
      <c r="P1418" s="46"/>
      <c r="AF1418" s="36"/>
      <c r="AG1418" s="36"/>
      <c r="AH1418" s="36"/>
      <c r="AI1418" s="36"/>
      <c r="AJ1418" s="36"/>
    </row>
    <row r="1419" spans="14:36" ht="12.75">
      <c r="N1419" s="46"/>
      <c r="O1419" s="46"/>
      <c r="P1419" s="46"/>
      <c r="AF1419" s="36"/>
      <c r="AG1419" s="36"/>
      <c r="AH1419" s="36"/>
      <c r="AI1419" s="36"/>
      <c r="AJ1419" s="36"/>
    </row>
    <row r="1420" spans="14:36" ht="12.75">
      <c r="N1420" s="46"/>
      <c r="O1420" s="46"/>
      <c r="P1420" s="46"/>
      <c r="AF1420" s="36"/>
      <c r="AG1420" s="36"/>
      <c r="AH1420" s="36"/>
      <c r="AI1420" s="36"/>
      <c r="AJ1420" s="36"/>
    </row>
    <row r="1421" spans="14:36" ht="12.75">
      <c r="N1421" s="46"/>
      <c r="O1421" s="46"/>
      <c r="P1421" s="46"/>
      <c r="AF1421" s="36"/>
      <c r="AG1421" s="36"/>
      <c r="AH1421" s="36"/>
      <c r="AI1421" s="36"/>
      <c r="AJ1421" s="36"/>
    </row>
    <row r="1422" spans="14:36" ht="12.75">
      <c r="N1422" s="46"/>
      <c r="O1422" s="46"/>
      <c r="P1422" s="46"/>
      <c r="AF1422" s="36"/>
      <c r="AG1422" s="36"/>
      <c r="AH1422" s="36"/>
      <c r="AI1422" s="36"/>
      <c r="AJ1422" s="36"/>
    </row>
    <row r="1423" spans="14:36" ht="12.75">
      <c r="N1423" s="46"/>
      <c r="O1423" s="46"/>
      <c r="P1423" s="46"/>
      <c r="AF1423" s="36"/>
      <c r="AG1423" s="36"/>
      <c r="AH1423" s="36"/>
      <c r="AI1423" s="36"/>
      <c r="AJ1423" s="36"/>
    </row>
    <row r="1424" spans="14:36" ht="12.75">
      <c r="N1424" s="46"/>
      <c r="O1424" s="46"/>
      <c r="P1424" s="46"/>
      <c r="AF1424" s="36"/>
      <c r="AG1424" s="36"/>
      <c r="AH1424" s="36"/>
      <c r="AI1424" s="36"/>
      <c r="AJ1424" s="36"/>
    </row>
    <row r="1425" spans="14:36" ht="12.75">
      <c r="N1425" s="46"/>
      <c r="O1425" s="46"/>
      <c r="P1425" s="46"/>
      <c r="AF1425" s="36"/>
      <c r="AG1425" s="36"/>
      <c r="AH1425" s="36"/>
      <c r="AI1425" s="36"/>
      <c r="AJ1425" s="36"/>
    </row>
    <row r="1426" spans="14:36" ht="12.75">
      <c r="N1426" s="46"/>
      <c r="O1426" s="46"/>
      <c r="P1426" s="46"/>
      <c r="AF1426" s="36"/>
      <c r="AG1426" s="36"/>
      <c r="AH1426" s="36"/>
      <c r="AI1426" s="36"/>
      <c r="AJ1426" s="36"/>
    </row>
    <row r="1427" spans="14:36" ht="12.75">
      <c r="N1427" s="46"/>
      <c r="O1427" s="46"/>
      <c r="P1427" s="46"/>
      <c r="AF1427" s="36"/>
      <c r="AG1427" s="36"/>
      <c r="AH1427" s="36"/>
      <c r="AI1427" s="36"/>
      <c r="AJ1427" s="36"/>
    </row>
    <row r="1428" spans="14:36" ht="12.75">
      <c r="N1428" s="46"/>
      <c r="O1428" s="46"/>
      <c r="P1428" s="46"/>
      <c r="AF1428" s="36"/>
      <c r="AG1428" s="36"/>
      <c r="AH1428" s="36"/>
      <c r="AI1428" s="36"/>
      <c r="AJ1428" s="36"/>
    </row>
    <row r="1429" spans="14:36" ht="12.75">
      <c r="N1429" s="46"/>
      <c r="O1429" s="46"/>
      <c r="P1429" s="46"/>
      <c r="AF1429" s="36"/>
      <c r="AG1429" s="36"/>
      <c r="AH1429" s="36"/>
      <c r="AI1429" s="36"/>
      <c r="AJ1429" s="36"/>
    </row>
    <row r="1430" spans="14:36" ht="12.75">
      <c r="N1430" s="46"/>
      <c r="O1430" s="46"/>
      <c r="P1430" s="46"/>
      <c r="AF1430" s="36"/>
      <c r="AG1430" s="36"/>
      <c r="AH1430" s="36"/>
      <c r="AI1430" s="36"/>
      <c r="AJ1430" s="36"/>
    </row>
    <row r="1431" spans="14:36" ht="12.75">
      <c r="N1431" s="46"/>
      <c r="O1431" s="46"/>
      <c r="P1431" s="46"/>
      <c r="AF1431" s="36"/>
      <c r="AG1431" s="36"/>
      <c r="AH1431" s="36"/>
      <c r="AI1431" s="36"/>
      <c r="AJ1431" s="36"/>
    </row>
    <row r="1432" spans="14:36" ht="12.75">
      <c r="N1432" s="46"/>
      <c r="O1432" s="46"/>
      <c r="P1432" s="46"/>
      <c r="AF1432" s="36"/>
      <c r="AG1432" s="36"/>
      <c r="AH1432" s="36"/>
      <c r="AI1432" s="36"/>
      <c r="AJ1432" s="36"/>
    </row>
    <row r="1433" spans="14:36" ht="12.75">
      <c r="N1433" s="46"/>
      <c r="O1433" s="46"/>
      <c r="P1433" s="46"/>
      <c r="AF1433" s="36"/>
      <c r="AG1433" s="36"/>
      <c r="AH1433" s="36"/>
      <c r="AI1433" s="36"/>
      <c r="AJ1433" s="36"/>
    </row>
    <row r="1434" spans="14:36" ht="12.75">
      <c r="N1434" s="46"/>
      <c r="O1434" s="46"/>
      <c r="P1434" s="46"/>
      <c r="AF1434" s="36"/>
      <c r="AG1434" s="36"/>
      <c r="AH1434" s="36"/>
      <c r="AI1434" s="36"/>
      <c r="AJ1434" s="36"/>
    </row>
    <row r="1435" spans="14:36" ht="12.75">
      <c r="N1435" s="46"/>
      <c r="O1435" s="46"/>
      <c r="P1435" s="46"/>
      <c r="AF1435" s="36"/>
      <c r="AG1435" s="36"/>
      <c r="AH1435" s="36"/>
      <c r="AI1435" s="36"/>
      <c r="AJ1435" s="36"/>
    </row>
    <row r="1436" spans="14:36" ht="12.75">
      <c r="N1436" s="46"/>
      <c r="O1436" s="46"/>
      <c r="P1436" s="46"/>
      <c r="AF1436" s="36"/>
      <c r="AG1436" s="36"/>
      <c r="AH1436" s="36"/>
      <c r="AI1436" s="36"/>
      <c r="AJ1436" s="36"/>
    </row>
    <row r="1437" spans="14:36" ht="12.75">
      <c r="N1437" s="46"/>
      <c r="O1437" s="46"/>
      <c r="P1437" s="46"/>
      <c r="AF1437" s="36"/>
      <c r="AG1437" s="36"/>
      <c r="AH1437" s="36"/>
      <c r="AI1437" s="36"/>
      <c r="AJ1437" s="36"/>
    </row>
    <row r="1438" spans="14:36" ht="12.75">
      <c r="N1438" s="46"/>
      <c r="O1438" s="46"/>
      <c r="P1438" s="46"/>
      <c r="AF1438" s="36"/>
      <c r="AG1438" s="36"/>
      <c r="AH1438" s="36"/>
      <c r="AI1438" s="36"/>
      <c r="AJ1438" s="36"/>
    </row>
    <row r="1439" spans="14:36" ht="12.75">
      <c r="N1439" s="46"/>
      <c r="O1439" s="46"/>
      <c r="P1439" s="46"/>
      <c r="AF1439" s="36"/>
      <c r="AG1439" s="36"/>
      <c r="AH1439" s="36"/>
      <c r="AI1439" s="36"/>
      <c r="AJ1439" s="36"/>
    </row>
    <row r="1440" spans="14:36" ht="12.75">
      <c r="N1440" s="46"/>
      <c r="O1440" s="46"/>
      <c r="P1440" s="46"/>
      <c r="AF1440" s="36"/>
      <c r="AG1440" s="36"/>
      <c r="AH1440" s="36"/>
      <c r="AI1440" s="36"/>
      <c r="AJ1440" s="36"/>
    </row>
    <row r="1441" spans="14:36" ht="12.75">
      <c r="N1441" s="46"/>
      <c r="O1441" s="46"/>
      <c r="P1441" s="46"/>
      <c r="AF1441" s="36"/>
      <c r="AG1441" s="36"/>
      <c r="AH1441" s="36"/>
      <c r="AI1441" s="36"/>
      <c r="AJ1441" s="36"/>
    </row>
    <row r="1442" spans="14:36" ht="12.75">
      <c r="N1442" s="46"/>
      <c r="O1442" s="46"/>
      <c r="P1442" s="46"/>
      <c r="AF1442" s="36"/>
      <c r="AG1442" s="36"/>
      <c r="AH1442" s="36"/>
      <c r="AI1442" s="36"/>
      <c r="AJ1442" s="36"/>
    </row>
    <row r="1443" spans="14:36" ht="12.75">
      <c r="N1443" s="46"/>
      <c r="O1443" s="46"/>
      <c r="P1443" s="46"/>
      <c r="AF1443" s="36"/>
      <c r="AG1443" s="36"/>
      <c r="AH1443" s="36"/>
      <c r="AI1443" s="36"/>
      <c r="AJ1443" s="36"/>
    </row>
    <row r="1444" spans="14:36" ht="12.75">
      <c r="N1444" s="46"/>
      <c r="O1444" s="46"/>
      <c r="P1444" s="46"/>
      <c r="AF1444" s="36"/>
      <c r="AG1444" s="36"/>
      <c r="AH1444" s="36"/>
      <c r="AI1444" s="36"/>
      <c r="AJ1444" s="36"/>
    </row>
    <row r="1445" spans="14:36" ht="12.75">
      <c r="N1445" s="46"/>
      <c r="O1445" s="46"/>
      <c r="P1445" s="46"/>
      <c r="AF1445" s="36"/>
      <c r="AG1445" s="36"/>
      <c r="AH1445" s="36"/>
      <c r="AI1445" s="36"/>
      <c r="AJ1445" s="36"/>
    </row>
    <row r="1446" spans="14:36" ht="12.75">
      <c r="N1446" s="46"/>
      <c r="O1446" s="46"/>
      <c r="P1446" s="46"/>
      <c r="AF1446" s="36"/>
      <c r="AG1446" s="36"/>
      <c r="AH1446" s="36"/>
      <c r="AI1446" s="36"/>
      <c r="AJ1446" s="36"/>
    </row>
    <row r="1447" spans="14:36" ht="12.75">
      <c r="N1447" s="46"/>
      <c r="O1447" s="46"/>
      <c r="P1447" s="46"/>
      <c r="AF1447" s="36"/>
      <c r="AG1447" s="36"/>
      <c r="AH1447" s="36"/>
      <c r="AI1447" s="36"/>
      <c r="AJ1447" s="36"/>
    </row>
    <row r="1448" spans="14:36" ht="12.75">
      <c r="N1448" s="46"/>
      <c r="O1448" s="46"/>
      <c r="P1448" s="46"/>
      <c r="AF1448" s="36"/>
      <c r="AG1448" s="36"/>
      <c r="AH1448" s="36"/>
      <c r="AI1448" s="36"/>
      <c r="AJ1448" s="36"/>
    </row>
    <row r="1449" spans="14:36" ht="12.75">
      <c r="N1449" s="46"/>
      <c r="O1449" s="46"/>
      <c r="P1449" s="46"/>
      <c r="AF1449" s="36"/>
      <c r="AG1449" s="36"/>
      <c r="AH1449" s="36"/>
      <c r="AI1449" s="36"/>
      <c r="AJ1449" s="36"/>
    </row>
    <row r="1450" spans="14:36" ht="12.75">
      <c r="N1450" s="46"/>
      <c r="O1450" s="46"/>
      <c r="P1450" s="46"/>
      <c r="AF1450" s="36"/>
      <c r="AG1450" s="36"/>
      <c r="AH1450" s="36"/>
      <c r="AI1450" s="36"/>
      <c r="AJ1450" s="36"/>
    </row>
    <row r="1451" spans="14:36" ht="12.75">
      <c r="N1451" s="46"/>
      <c r="O1451" s="46"/>
      <c r="P1451" s="46"/>
      <c r="AF1451" s="36"/>
      <c r="AG1451" s="36"/>
      <c r="AH1451" s="36"/>
      <c r="AI1451" s="36"/>
      <c r="AJ1451" s="36"/>
    </row>
    <row r="1452" spans="14:36" ht="12.75">
      <c r="N1452" s="46"/>
      <c r="O1452" s="46"/>
      <c r="P1452" s="46"/>
      <c r="AF1452" s="36"/>
      <c r="AG1452" s="36"/>
      <c r="AH1452" s="36"/>
      <c r="AI1452" s="36"/>
      <c r="AJ1452" s="36"/>
    </row>
    <row r="1453" spans="14:36" ht="12.75">
      <c r="N1453" s="46"/>
      <c r="O1453" s="46"/>
      <c r="P1453" s="46"/>
      <c r="AF1453" s="36"/>
      <c r="AG1453" s="36"/>
      <c r="AH1453" s="36"/>
      <c r="AI1453" s="36"/>
      <c r="AJ1453" s="36"/>
    </row>
    <row r="1454" spans="14:36" ht="12.75">
      <c r="N1454" s="46"/>
      <c r="O1454" s="46"/>
      <c r="P1454" s="46"/>
      <c r="AF1454" s="36"/>
      <c r="AG1454" s="36"/>
      <c r="AH1454" s="36"/>
      <c r="AI1454" s="36"/>
      <c r="AJ1454" s="36"/>
    </row>
    <row r="1455" spans="14:36" ht="12.75">
      <c r="N1455" s="46"/>
      <c r="O1455" s="46"/>
      <c r="P1455" s="46"/>
      <c r="AF1455" s="36"/>
      <c r="AG1455" s="36"/>
      <c r="AH1455" s="36"/>
      <c r="AI1455" s="36"/>
      <c r="AJ1455" s="36"/>
    </row>
    <row r="1456" spans="14:36" ht="12.75">
      <c r="N1456" s="46"/>
      <c r="O1456" s="46"/>
      <c r="P1456" s="46"/>
      <c r="AF1456" s="36"/>
      <c r="AG1456" s="36"/>
      <c r="AH1456" s="36"/>
      <c r="AI1456" s="36"/>
      <c r="AJ1456" s="36"/>
    </row>
    <row r="1457" spans="14:36" ht="12.75">
      <c r="N1457" s="46"/>
      <c r="O1457" s="46"/>
      <c r="P1457" s="46"/>
      <c r="AF1457" s="36"/>
      <c r="AG1457" s="36"/>
      <c r="AH1457" s="36"/>
      <c r="AI1457" s="36"/>
      <c r="AJ1457" s="36"/>
    </row>
    <row r="1458" spans="14:36" ht="12.75">
      <c r="N1458" s="46"/>
      <c r="O1458" s="46"/>
      <c r="P1458" s="46"/>
      <c r="AF1458" s="36"/>
      <c r="AG1458" s="36"/>
      <c r="AH1458" s="36"/>
      <c r="AI1458" s="36"/>
      <c r="AJ1458" s="36"/>
    </row>
    <row r="1459" spans="14:36" ht="12.75">
      <c r="N1459" s="46"/>
      <c r="O1459" s="46"/>
      <c r="P1459" s="46"/>
      <c r="AF1459" s="36"/>
      <c r="AG1459" s="36"/>
      <c r="AH1459" s="36"/>
      <c r="AI1459" s="36"/>
      <c r="AJ1459" s="36"/>
    </row>
    <row r="1460" spans="14:36" ht="12.75">
      <c r="N1460" s="46"/>
      <c r="O1460" s="46"/>
      <c r="P1460" s="46"/>
      <c r="AF1460" s="36"/>
      <c r="AG1460" s="36"/>
      <c r="AH1460" s="36"/>
      <c r="AI1460" s="36"/>
      <c r="AJ1460" s="36"/>
    </row>
    <row r="1461" spans="14:36" ht="12.75">
      <c r="N1461" s="46"/>
      <c r="O1461" s="46"/>
      <c r="P1461" s="46"/>
      <c r="AF1461" s="36"/>
      <c r="AG1461" s="36"/>
      <c r="AH1461" s="36"/>
      <c r="AI1461" s="36"/>
      <c r="AJ1461" s="36"/>
    </row>
    <row r="1462" spans="14:36" ht="12.75">
      <c r="N1462" s="46"/>
      <c r="O1462" s="46"/>
      <c r="P1462" s="46"/>
      <c r="AF1462" s="36"/>
      <c r="AG1462" s="36"/>
      <c r="AH1462" s="36"/>
      <c r="AI1462" s="36"/>
      <c r="AJ1462" s="36"/>
    </row>
    <row r="1463" spans="14:36" ht="12.75">
      <c r="N1463" s="46"/>
      <c r="O1463" s="46"/>
      <c r="P1463" s="46"/>
      <c r="AF1463" s="36"/>
      <c r="AG1463" s="36"/>
      <c r="AH1463" s="36"/>
      <c r="AI1463" s="36"/>
      <c r="AJ1463" s="36"/>
    </row>
    <row r="1464" spans="14:36" ht="12.75">
      <c r="N1464" s="46"/>
      <c r="O1464" s="46"/>
      <c r="P1464" s="46"/>
      <c r="AF1464" s="36"/>
      <c r="AG1464" s="36"/>
      <c r="AH1464" s="36"/>
      <c r="AI1464" s="36"/>
      <c r="AJ1464" s="36"/>
    </row>
    <row r="1465" spans="14:36" ht="12.75">
      <c r="N1465" s="46"/>
      <c r="O1465" s="46"/>
      <c r="P1465" s="46"/>
      <c r="AF1465" s="36"/>
      <c r="AG1465" s="36"/>
      <c r="AH1465" s="36"/>
      <c r="AI1465" s="36"/>
      <c r="AJ1465" s="36"/>
    </row>
    <row r="1466" spans="14:36" ht="12.75">
      <c r="N1466" s="46"/>
      <c r="O1466" s="46"/>
      <c r="P1466" s="46"/>
      <c r="AF1466" s="36"/>
      <c r="AG1466" s="36"/>
      <c r="AH1466" s="36"/>
      <c r="AI1466" s="36"/>
      <c r="AJ1466" s="36"/>
    </row>
    <row r="1467" spans="14:36" ht="12.75">
      <c r="N1467" s="46"/>
      <c r="O1467" s="46"/>
      <c r="P1467" s="46"/>
      <c r="AF1467" s="36"/>
      <c r="AG1467" s="36"/>
      <c r="AH1467" s="36"/>
      <c r="AI1467" s="36"/>
      <c r="AJ1467" s="36"/>
    </row>
    <row r="1468" spans="14:36" ht="12.75">
      <c r="N1468" s="46"/>
      <c r="O1468" s="46"/>
      <c r="P1468" s="46"/>
      <c r="AF1468" s="36"/>
      <c r="AG1468" s="36"/>
      <c r="AH1468" s="36"/>
      <c r="AI1468" s="36"/>
      <c r="AJ1468" s="36"/>
    </row>
    <row r="1469" spans="14:36" ht="12.75">
      <c r="N1469" s="46"/>
      <c r="O1469" s="46"/>
      <c r="P1469" s="46"/>
      <c r="AF1469" s="36"/>
      <c r="AG1469" s="36"/>
      <c r="AH1469" s="36"/>
      <c r="AI1469" s="36"/>
      <c r="AJ1469" s="36"/>
    </row>
    <row r="1470" spans="14:36" ht="12.75">
      <c r="N1470" s="46"/>
      <c r="O1470" s="46"/>
      <c r="P1470" s="46"/>
      <c r="AF1470" s="36"/>
      <c r="AG1470" s="36"/>
      <c r="AH1470" s="36"/>
      <c r="AI1470" s="36"/>
      <c r="AJ1470" s="36"/>
    </row>
    <row r="1471" spans="14:36" ht="12.75">
      <c r="N1471" s="46"/>
      <c r="O1471" s="46"/>
      <c r="P1471" s="46"/>
      <c r="AF1471" s="36"/>
      <c r="AG1471" s="36"/>
      <c r="AH1471" s="36"/>
      <c r="AI1471" s="36"/>
      <c r="AJ1471" s="36"/>
    </row>
    <row r="1472" spans="14:36" ht="12.75">
      <c r="N1472" s="46"/>
      <c r="O1472" s="46"/>
      <c r="P1472" s="46"/>
      <c r="AF1472" s="36"/>
      <c r="AG1472" s="36"/>
      <c r="AH1472" s="36"/>
      <c r="AI1472" s="36"/>
      <c r="AJ1472" s="36"/>
    </row>
    <row r="1473" spans="14:36" ht="12.75">
      <c r="N1473" s="46"/>
      <c r="O1473" s="46"/>
      <c r="P1473" s="46"/>
      <c r="AF1473" s="36"/>
      <c r="AG1473" s="36"/>
      <c r="AH1473" s="36"/>
      <c r="AI1473" s="36"/>
      <c r="AJ1473" s="36"/>
    </row>
    <row r="1474" spans="14:36" ht="12.75">
      <c r="N1474" s="46"/>
      <c r="O1474" s="46"/>
      <c r="P1474" s="46"/>
      <c r="AF1474" s="36"/>
      <c r="AG1474" s="36"/>
      <c r="AH1474" s="36"/>
      <c r="AI1474" s="36"/>
      <c r="AJ1474" s="36"/>
    </row>
    <row r="1475" spans="14:36" ht="12.75">
      <c r="N1475" s="46"/>
      <c r="O1475" s="46"/>
      <c r="P1475" s="46"/>
      <c r="AF1475" s="36"/>
      <c r="AG1475" s="36"/>
      <c r="AH1475" s="36"/>
      <c r="AI1475" s="36"/>
      <c r="AJ1475" s="36"/>
    </row>
    <row r="1476" spans="14:36" ht="12.75">
      <c r="N1476" s="46"/>
      <c r="O1476" s="46"/>
      <c r="P1476" s="46"/>
      <c r="AF1476" s="36"/>
      <c r="AG1476" s="36"/>
      <c r="AH1476" s="36"/>
      <c r="AI1476" s="36"/>
      <c r="AJ1476" s="36"/>
    </row>
    <row r="1477" spans="14:36" ht="12.75">
      <c r="N1477" s="46"/>
      <c r="O1477" s="46"/>
      <c r="P1477" s="46"/>
      <c r="AF1477" s="36"/>
      <c r="AG1477" s="36"/>
      <c r="AH1477" s="36"/>
      <c r="AI1477" s="36"/>
      <c r="AJ1477" s="36"/>
    </row>
    <row r="1478" spans="14:36" ht="12.75">
      <c r="N1478" s="46"/>
      <c r="O1478" s="46"/>
      <c r="P1478" s="46"/>
      <c r="AF1478" s="36"/>
      <c r="AG1478" s="36"/>
      <c r="AH1478" s="36"/>
      <c r="AI1478" s="36"/>
      <c r="AJ1478" s="36"/>
    </row>
    <row r="1479" spans="14:36" ht="12.75">
      <c r="N1479" s="46"/>
      <c r="O1479" s="46"/>
      <c r="P1479" s="46"/>
      <c r="AF1479" s="36"/>
      <c r="AG1479" s="36"/>
      <c r="AH1479" s="36"/>
      <c r="AI1479" s="36"/>
      <c r="AJ1479" s="36"/>
    </row>
    <row r="1480" spans="14:36" ht="12.75">
      <c r="N1480" s="46"/>
      <c r="O1480" s="46"/>
      <c r="P1480" s="46"/>
      <c r="AF1480" s="36"/>
      <c r="AG1480" s="36"/>
      <c r="AH1480" s="36"/>
      <c r="AI1480" s="36"/>
      <c r="AJ1480" s="36"/>
    </row>
    <row r="1481" spans="14:36" ht="12.75">
      <c r="N1481" s="46"/>
      <c r="O1481" s="46"/>
      <c r="P1481" s="46"/>
      <c r="AF1481" s="36"/>
      <c r="AG1481" s="36"/>
      <c r="AH1481" s="36"/>
      <c r="AI1481" s="36"/>
      <c r="AJ1481" s="36"/>
    </row>
    <row r="1482" spans="14:36" ht="12.75">
      <c r="N1482" s="46"/>
      <c r="O1482" s="46"/>
      <c r="P1482" s="46"/>
      <c r="AF1482" s="36"/>
      <c r="AG1482" s="36"/>
      <c r="AH1482" s="36"/>
      <c r="AI1482" s="36"/>
      <c r="AJ1482" s="36"/>
    </row>
    <row r="1483" spans="14:36" ht="12.75">
      <c r="N1483" s="46"/>
      <c r="O1483" s="46"/>
      <c r="P1483" s="46"/>
      <c r="AF1483" s="36"/>
      <c r="AG1483" s="36"/>
      <c r="AH1483" s="36"/>
      <c r="AI1483" s="36"/>
      <c r="AJ1483" s="36"/>
    </row>
    <row r="1484" spans="14:36" ht="12.75">
      <c r="N1484" s="46"/>
      <c r="O1484" s="46"/>
      <c r="P1484" s="46"/>
      <c r="AF1484" s="36"/>
      <c r="AG1484" s="36"/>
      <c r="AH1484" s="36"/>
      <c r="AI1484" s="36"/>
      <c r="AJ1484" s="36"/>
    </row>
    <row r="1485" spans="14:36" ht="12.75">
      <c r="N1485" s="46"/>
      <c r="O1485" s="46"/>
      <c r="P1485" s="46"/>
      <c r="AF1485" s="36"/>
      <c r="AG1485" s="36"/>
      <c r="AH1485" s="36"/>
      <c r="AI1485" s="36"/>
      <c r="AJ1485" s="36"/>
    </row>
    <row r="1486" spans="14:36" ht="12.75">
      <c r="N1486" s="46"/>
      <c r="O1486" s="46"/>
      <c r="P1486" s="46"/>
      <c r="AF1486" s="36"/>
      <c r="AG1486" s="36"/>
      <c r="AH1486" s="36"/>
      <c r="AI1486" s="36"/>
      <c r="AJ1486" s="36"/>
    </row>
    <row r="1487" spans="14:36" ht="12.75">
      <c r="N1487" s="46"/>
      <c r="O1487" s="46"/>
      <c r="P1487" s="46"/>
      <c r="AF1487" s="36"/>
      <c r="AG1487" s="36"/>
      <c r="AH1487" s="36"/>
      <c r="AI1487" s="36"/>
      <c r="AJ1487" s="36"/>
    </row>
    <row r="1488" spans="14:36" ht="12.75">
      <c r="N1488" s="46"/>
      <c r="O1488" s="46"/>
      <c r="P1488" s="46"/>
      <c r="AF1488" s="36"/>
      <c r="AG1488" s="36"/>
      <c r="AH1488" s="36"/>
      <c r="AI1488" s="36"/>
      <c r="AJ1488" s="36"/>
    </row>
    <row r="1489" spans="14:36" ht="12.75">
      <c r="N1489" s="46"/>
      <c r="O1489" s="46"/>
      <c r="P1489" s="46"/>
      <c r="AF1489" s="36"/>
      <c r="AG1489" s="36"/>
      <c r="AH1489" s="36"/>
      <c r="AI1489" s="36"/>
      <c r="AJ1489" s="36"/>
    </row>
    <row r="1490" spans="14:36" ht="12.75">
      <c r="N1490" s="46"/>
      <c r="O1490" s="46"/>
      <c r="P1490" s="46"/>
      <c r="AF1490" s="36"/>
      <c r="AG1490" s="36"/>
      <c r="AH1490" s="36"/>
      <c r="AI1490" s="36"/>
      <c r="AJ1490" s="36"/>
    </row>
    <row r="1491" spans="14:36" ht="12.75">
      <c r="N1491" s="46"/>
      <c r="O1491" s="46"/>
      <c r="P1491" s="46"/>
      <c r="AF1491" s="36"/>
      <c r="AG1491" s="36"/>
      <c r="AH1491" s="36"/>
      <c r="AI1491" s="36"/>
      <c r="AJ1491" s="36"/>
    </row>
    <row r="1492" spans="14:36" ht="12.75">
      <c r="N1492" s="46"/>
      <c r="O1492" s="46"/>
      <c r="P1492" s="46"/>
      <c r="AF1492" s="36"/>
      <c r="AG1492" s="36"/>
      <c r="AH1492" s="36"/>
      <c r="AI1492" s="36"/>
      <c r="AJ1492" s="36"/>
    </row>
    <row r="1493" spans="14:36" ht="12.75">
      <c r="N1493" s="46"/>
      <c r="O1493" s="46"/>
      <c r="P1493" s="46"/>
      <c r="AF1493" s="36"/>
      <c r="AG1493" s="36"/>
      <c r="AH1493" s="36"/>
      <c r="AI1493" s="36"/>
      <c r="AJ1493" s="36"/>
    </row>
    <row r="1494" spans="14:36" ht="12.75">
      <c r="N1494" s="46"/>
      <c r="O1494" s="46"/>
      <c r="P1494" s="46"/>
      <c r="AF1494" s="36"/>
      <c r="AG1494" s="36"/>
      <c r="AH1494" s="36"/>
      <c r="AI1494" s="36"/>
      <c r="AJ1494" s="36"/>
    </row>
    <row r="1495" spans="14:36" ht="12.75">
      <c r="N1495" s="46"/>
      <c r="O1495" s="46"/>
      <c r="P1495" s="46"/>
      <c r="AF1495" s="36"/>
      <c r="AG1495" s="36"/>
      <c r="AH1495" s="36"/>
      <c r="AI1495" s="36"/>
      <c r="AJ1495" s="36"/>
    </row>
    <row r="1496" spans="14:36" ht="12.75">
      <c r="N1496" s="46"/>
      <c r="O1496" s="46"/>
      <c r="P1496" s="46"/>
      <c r="AF1496" s="36"/>
      <c r="AG1496" s="36"/>
      <c r="AH1496" s="36"/>
      <c r="AI1496" s="36"/>
      <c r="AJ1496" s="36"/>
    </row>
    <row r="1497" spans="14:36" ht="12.75">
      <c r="N1497" s="46"/>
      <c r="O1497" s="46"/>
      <c r="P1497" s="46"/>
      <c r="AF1497" s="36"/>
      <c r="AG1497" s="36"/>
      <c r="AH1497" s="36"/>
      <c r="AI1497" s="36"/>
      <c r="AJ1497" s="36"/>
    </row>
    <row r="1498" spans="14:36" ht="12.75">
      <c r="N1498" s="46"/>
      <c r="O1498" s="46"/>
      <c r="P1498" s="46"/>
      <c r="AF1498" s="36"/>
      <c r="AG1498" s="36"/>
      <c r="AH1498" s="36"/>
      <c r="AI1498" s="36"/>
      <c r="AJ1498" s="36"/>
    </row>
    <row r="1499" spans="14:36" ht="12.75">
      <c r="N1499" s="46"/>
      <c r="O1499" s="46"/>
      <c r="P1499" s="46"/>
      <c r="AF1499" s="36"/>
      <c r="AG1499" s="36"/>
      <c r="AH1499" s="36"/>
      <c r="AI1499" s="36"/>
      <c r="AJ1499" s="36"/>
    </row>
    <row r="1500" spans="14:36" ht="12.75">
      <c r="N1500" s="46"/>
      <c r="O1500" s="46"/>
      <c r="P1500" s="46"/>
      <c r="AF1500" s="36"/>
      <c r="AG1500" s="36"/>
      <c r="AH1500" s="36"/>
      <c r="AI1500" s="36"/>
      <c r="AJ1500" s="36"/>
    </row>
    <row r="1501" spans="14:36" ht="12.75">
      <c r="N1501" s="46"/>
      <c r="O1501" s="46"/>
      <c r="P1501" s="46"/>
      <c r="AF1501" s="36"/>
      <c r="AG1501" s="36"/>
      <c r="AH1501" s="36"/>
      <c r="AI1501" s="36"/>
      <c r="AJ1501" s="36"/>
    </row>
    <row r="1502" spans="14:36" ht="12.75">
      <c r="N1502" s="46"/>
      <c r="O1502" s="46"/>
      <c r="P1502" s="46"/>
      <c r="AF1502" s="36"/>
      <c r="AG1502" s="36"/>
      <c r="AH1502" s="36"/>
      <c r="AI1502" s="36"/>
      <c r="AJ1502" s="36"/>
    </row>
    <row r="1503" spans="14:36" ht="12.75">
      <c r="N1503" s="46"/>
      <c r="O1503" s="46"/>
      <c r="P1503" s="46"/>
      <c r="AF1503" s="36"/>
      <c r="AG1503" s="36"/>
      <c r="AH1503" s="36"/>
      <c r="AI1503" s="36"/>
      <c r="AJ1503" s="36"/>
    </row>
    <row r="1504" spans="14:36" ht="12.75">
      <c r="N1504" s="46"/>
      <c r="O1504" s="46"/>
      <c r="P1504" s="46"/>
      <c r="AF1504" s="36"/>
      <c r="AG1504" s="36"/>
      <c r="AH1504" s="36"/>
      <c r="AI1504" s="36"/>
      <c r="AJ1504" s="36"/>
    </row>
    <row r="1505" spans="14:36" ht="12.75">
      <c r="N1505" s="46"/>
      <c r="O1505" s="46"/>
      <c r="P1505" s="46"/>
      <c r="AF1505" s="36"/>
      <c r="AG1505" s="36"/>
      <c r="AH1505" s="36"/>
      <c r="AI1505" s="36"/>
      <c r="AJ1505" s="36"/>
    </row>
    <row r="1506" spans="14:36" ht="12.75">
      <c r="N1506" s="46"/>
      <c r="O1506" s="46"/>
      <c r="P1506" s="46"/>
      <c r="AF1506" s="36"/>
      <c r="AG1506" s="36"/>
      <c r="AH1506" s="36"/>
      <c r="AI1506" s="36"/>
      <c r="AJ1506" s="36"/>
    </row>
    <row r="1507" spans="14:36" ht="12.75">
      <c r="N1507" s="46"/>
      <c r="O1507" s="46"/>
      <c r="P1507" s="46"/>
      <c r="AF1507" s="36"/>
      <c r="AG1507" s="36"/>
      <c r="AH1507" s="36"/>
      <c r="AI1507" s="36"/>
      <c r="AJ1507" s="36"/>
    </row>
    <row r="1508" spans="14:36" ht="12.75">
      <c r="N1508" s="46"/>
      <c r="O1508" s="46"/>
      <c r="P1508" s="46"/>
      <c r="AF1508" s="36"/>
      <c r="AG1508" s="36"/>
      <c r="AH1508" s="36"/>
      <c r="AI1508" s="36"/>
      <c r="AJ1508" s="36"/>
    </row>
    <row r="1509" spans="14:36" ht="12.75">
      <c r="N1509" s="46"/>
      <c r="O1509" s="46"/>
      <c r="P1509" s="46"/>
      <c r="AF1509" s="36"/>
      <c r="AG1509" s="36"/>
      <c r="AH1509" s="36"/>
      <c r="AI1509" s="36"/>
      <c r="AJ1509" s="36"/>
    </row>
    <row r="1510" spans="14:36" ht="12.75">
      <c r="N1510" s="46"/>
      <c r="O1510" s="46"/>
      <c r="P1510" s="46"/>
      <c r="AF1510" s="36"/>
      <c r="AG1510" s="36"/>
      <c r="AH1510" s="36"/>
      <c r="AI1510" s="36"/>
      <c r="AJ1510" s="36"/>
    </row>
    <row r="1511" spans="14:36" ht="12.75">
      <c r="N1511" s="46"/>
      <c r="O1511" s="46"/>
      <c r="P1511" s="46"/>
      <c r="AF1511" s="36"/>
      <c r="AG1511" s="36"/>
      <c r="AH1511" s="36"/>
      <c r="AI1511" s="36"/>
      <c r="AJ1511" s="36"/>
    </row>
    <row r="1512" spans="14:36" ht="12.75">
      <c r="N1512" s="46"/>
      <c r="O1512" s="46"/>
      <c r="P1512" s="46"/>
      <c r="AF1512" s="36"/>
      <c r="AG1512" s="36"/>
      <c r="AH1512" s="36"/>
      <c r="AI1512" s="36"/>
      <c r="AJ1512" s="36"/>
    </row>
    <row r="1513" spans="14:36" ht="12.75">
      <c r="N1513" s="46"/>
      <c r="O1513" s="46"/>
      <c r="P1513" s="46"/>
      <c r="AF1513" s="36"/>
      <c r="AG1513" s="36"/>
      <c r="AH1513" s="36"/>
      <c r="AI1513" s="36"/>
      <c r="AJ1513" s="36"/>
    </row>
    <row r="1514" spans="14:36" ht="12.75">
      <c r="N1514" s="46"/>
      <c r="O1514" s="46"/>
      <c r="P1514" s="46"/>
      <c r="AF1514" s="36"/>
      <c r="AG1514" s="36"/>
      <c r="AH1514" s="36"/>
      <c r="AI1514" s="36"/>
      <c r="AJ1514" s="36"/>
    </row>
    <row r="1515" spans="14:36" ht="12.75">
      <c r="N1515" s="46"/>
      <c r="O1515" s="46"/>
      <c r="P1515" s="46"/>
      <c r="AF1515" s="36"/>
      <c r="AG1515" s="36"/>
      <c r="AH1515" s="36"/>
      <c r="AI1515" s="36"/>
      <c r="AJ1515" s="36"/>
    </row>
    <row r="1516" spans="14:36" ht="12.75">
      <c r="N1516" s="46"/>
      <c r="O1516" s="46"/>
      <c r="P1516" s="46"/>
      <c r="AF1516" s="36"/>
      <c r="AG1516" s="36"/>
      <c r="AH1516" s="36"/>
      <c r="AI1516" s="36"/>
      <c r="AJ1516" s="36"/>
    </row>
    <row r="1517" spans="14:36" ht="12.75">
      <c r="N1517" s="46"/>
      <c r="O1517" s="46"/>
      <c r="P1517" s="46"/>
      <c r="AF1517" s="36"/>
      <c r="AG1517" s="36"/>
      <c r="AH1517" s="36"/>
      <c r="AI1517" s="36"/>
      <c r="AJ1517" s="36"/>
    </row>
    <row r="1518" spans="14:36" ht="12.75">
      <c r="N1518" s="46"/>
      <c r="O1518" s="46"/>
      <c r="P1518" s="46"/>
      <c r="AF1518" s="36"/>
      <c r="AG1518" s="36"/>
      <c r="AH1518" s="36"/>
      <c r="AI1518" s="36"/>
      <c r="AJ1518" s="36"/>
    </row>
    <row r="1519" spans="14:36" ht="12.75">
      <c r="N1519" s="46"/>
      <c r="O1519" s="46"/>
      <c r="P1519" s="46"/>
      <c r="AF1519" s="36"/>
      <c r="AG1519" s="36"/>
      <c r="AH1519" s="36"/>
      <c r="AI1519" s="36"/>
      <c r="AJ1519" s="36"/>
    </row>
    <row r="1520" spans="14:36" ht="12.75">
      <c r="N1520" s="46"/>
      <c r="O1520" s="46"/>
      <c r="P1520" s="46"/>
      <c r="AF1520" s="36"/>
      <c r="AG1520" s="36"/>
      <c r="AH1520" s="36"/>
      <c r="AI1520" s="36"/>
      <c r="AJ1520" s="36"/>
    </row>
    <row r="1521" spans="14:36" ht="12.75">
      <c r="N1521" s="46"/>
      <c r="O1521" s="46"/>
      <c r="P1521" s="46"/>
      <c r="AF1521" s="36"/>
      <c r="AG1521" s="36"/>
      <c r="AH1521" s="36"/>
      <c r="AI1521" s="36"/>
      <c r="AJ1521" s="36"/>
    </row>
    <row r="1522" spans="14:36" ht="12.75">
      <c r="N1522" s="46"/>
      <c r="O1522" s="46"/>
      <c r="P1522" s="46"/>
      <c r="AF1522" s="36"/>
      <c r="AG1522" s="36"/>
      <c r="AH1522" s="36"/>
      <c r="AI1522" s="36"/>
      <c r="AJ1522" s="36"/>
    </row>
    <row r="1523" spans="14:36" ht="12.75">
      <c r="N1523" s="46"/>
      <c r="O1523" s="46"/>
      <c r="P1523" s="46"/>
      <c r="AF1523" s="36"/>
      <c r="AG1523" s="36"/>
      <c r="AH1523" s="36"/>
      <c r="AI1523" s="36"/>
      <c r="AJ1523" s="36"/>
    </row>
    <row r="1524" spans="14:36" ht="12.75">
      <c r="N1524" s="46"/>
      <c r="O1524" s="46"/>
      <c r="P1524" s="46"/>
      <c r="AF1524" s="36"/>
      <c r="AG1524" s="36"/>
      <c r="AH1524" s="36"/>
      <c r="AI1524" s="36"/>
      <c r="AJ1524" s="36"/>
    </row>
    <row r="1525" spans="14:36" ht="12.75">
      <c r="N1525" s="46"/>
      <c r="O1525" s="46"/>
      <c r="P1525" s="46"/>
      <c r="AF1525" s="36"/>
      <c r="AG1525" s="36"/>
      <c r="AH1525" s="36"/>
      <c r="AI1525" s="36"/>
      <c r="AJ1525" s="36"/>
    </row>
    <row r="1526" spans="14:36" ht="12.75">
      <c r="N1526" s="46"/>
      <c r="O1526" s="46"/>
      <c r="P1526" s="46"/>
      <c r="AF1526" s="36"/>
      <c r="AG1526" s="36"/>
      <c r="AH1526" s="36"/>
      <c r="AI1526" s="36"/>
      <c r="AJ1526" s="36"/>
    </row>
    <row r="1527" spans="14:36" ht="12.75">
      <c r="N1527" s="46"/>
      <c r="O1527" s="46"/>
      <c r="P1527" s="46"/>
      <c r="AF1527" s="36"/>
      <c r="AG1527" s="36"/>
      <c r="AH1527" s="36"/>
      <c r="AI1527" s="36"/>
      <c r="AJ1527" s="36"/>
    </row>
    <row r="1528" spans="14:36" ht="12.75">
      <c r="N1528" s="46"/>
      <c r="O1528" s="46"/>
      <c r="P1528" s="46"/>
      <c r="AF1528" s="36"/>
      <c r="AG1528" s="36"/>
      <c r="AH1528" s="36"/>
      <c r="AI1528" s="36"/>
      <c r="AJ1528" s="36"/>
    </row>
    <row r="1529" spans="14:36" ht="12.75">
      <c r="N1529" s="46"/>
      <c r="O1529" s="46"/>
      <c r="P1529" s="46"/>
      <c r="AF1529" s="36"/>
      <c r="AG1529" s="36"/>
      <c r="AH1529" s="36"/>
      <c r="AI1529" s="36"/>
      <c r="AJ1529" s="36"/>
    </row>
    <row r="1530" spans="14:36" ht="12.75">
      <c r="N1530" s="46"/>
      <c r="O1530" s="46"/>
      <c r="P1530" s="46"/>
      <c r="AF1530" s="36"/>
      <c r="AG1530" s="36"/>
      <c r="AH1530" s="36"/>
      <c r="AI1530" s="36"/>
      <c r="AJ1530" s="36"/>
    </row>
    <row r="1531" spans="14:36" ht="12.75">
      <c r="N1531" s="46"/>
      <c r="O1531" s="46"/>
      <c r="P1531" s="46"/>
      <c r="AF1531" s="36"/>
      <c r="AG1531" s="36"/>
      <c r="AH1531" s="36"/>
      <c r="AI1531" s="36"/>
      <c r="AJ1531" s="36"/>
    </row>
    <row r="1532" spans="14:36" ht="12.75">
      <c r="N1532" s="46"/>
      <c r="O1532" s="46"/>
      <c r="P1532" s="46"/>
      <c r="AF1532" s="36"/>
      <c r="AG1532" s="36"/>
      <c r="AH1532" s="36"/>
      <c r="AI1532" s="36"/>
      <c r="AJ1532" s="36"/>
    </row>
    <row r="1533" spans="14:36" ht="12.75">
      <c r="N1533" s="46"/>
      <c r="O1533" s="46"/>
      <c r="P1533" s="46"/>
      <c r="AF1533" s="36"/>
      <c r="AG1533" s="36"/>
      <c r="AH1533" s="36"/>
      <c r="AI1533" s="36"/>
      <c r="AJ1533" s="36"/>
    </row>
    <row r="1534" spans="14:36" ht="12.75">
      <c r="N1534" s="46"/>
      <c r="O1534" s="46"/>
      <c r="P1534" s="46"/>
      <c r="AF1534" s="36"/>
      <c r="AG1534" s="36"/>
      <c r="AH1534" s="36"/>
      <c r="AI1534" s="36"/>
      <c r="AJ1534" s="36"/>
    </row>
    <row r="1535" spans="14:36" ht="12.75">
      <c r="N1535" s="46"/>
      <c r="O1535" s="46"/>
      <c r="P1535" s="46"/>
      <c r="AF1535" s="36"/>
      <c r="AG1535" s="36"/>
      <c r="AH1535" s="36"/>
      <c r="AI1535" s="36"/>
      <c r="AJ1535" s="36"/>
    </row>
    <row r="1536" spans="14:36" ht="12.75">
      <c r="N1536" s="46"/>
      <c r="O1536" s="46"/>
      <c r="P1536" s="46"/>
      <c r="AF1536" s="36"/>
      <c r="AG1536" s="36"/>
      <c r="AH1536" s="36"/>
      <c r="AI1536" s="36"/>
      <c r="AJ1536" s="36"/>
    </row>
    <row r="1537" spans="14:36" ht="12.75">
      <c r="N1537" s="46"/>
      <c r="O1537" s="46"/>
      <c r="P1537" s="46"/>
      <c r="AF1537" s="36"/>
      <c r="AG1537" s="36"/>
      <c r="AH1537" s="36"/>
      <c r="AI1537" s="36"/>
      <c r="AJ1537" s="36"/>
    </row>
    <row r="1538" spans="14:36" ht="12.75">
      <c r="N1538" s="46"/>
      <c r="O1538" s="46"/>
      <c r="P1538" s="46"/>
      <c r="AF1538" s="36"/>
      <c r="AG1538" s="36"/>
      <c r="AH1538" s="36"/>
      <c r="AI1538" s="36"/>
      <c r="AJ1538" s="36"/>
    </row>
    <row r="1539" spans="14:36" ht="12.75">
      <c r="N1539" s="46"/>
      <c r="O1539" s="46"/>
      <c r="P1539" s="46"/>
      <c r="AF1539" s="36"/>
      <c r="AG1539" s="36"/>
      <c r="AH1539" s="36"/>
      <c r="AI1539" s="36"/>
      <c r="AJ1539" s="36"/>
    </row>
    <row r="1540" spans="14:36" ht="12.75">
      <c r="N1540" s="46"/>
      <c r="O1540" s="46"/>
      <c r="P1540" s="46"/>
      <c r="AF1540" s="36"/>
      <c r="AG1540" s="36"/>
      <c r="AH1540" s="36"/>
      <c r="AI1540" s="36"/>
      <c r="AJ1540" s="36"/>
    </row>
    <row r="1541" spans="14:36" ht="12.75">
      <c r="N1541" s="46"/>
      <c r="O1541" s="46"/>
      <c r="P1541" s="46"/>
      <c r="AF1541" s="36"/>
      <c r="AG1541" s="36"/>
      <c r="AH1541" s="36"/>
      <c r="AI1541" s="36"/>
      <c r="AJ1541" s="36"/>
    </row>
    <row r="1542" spans="14:36" ht="12.75">
      <c r="N1542" s="46"/>
      <c r="O1542" s="46"/>
      <c r="P1542" s="46"/>
      <c r="AF1542" s="36"/>
      <c r="AG1542" s="36"/>
      <c r="AH1542" s="36"/>
      <c r="AI1542" s="36"/>
      <c r="AJ1542" s="36"/>
    </row>
    <row r="1543" spans="14:36" ht="12.75">
      <c r="N1543" s="46"/>
      <c r="O1543" s="46"/>
      <c r="P1543" s="46"/>
      <c r="AF1543" s="36"/>
      <c r="AG1543" s="36"/>
      <c r="AH1543" s="36"/>
      <c r="AI1543" s="36"/>
      <c r="AJ1543" s="36"/>
    </row>
    <row r="1544" spans="14:36" ht="12.75">
      <c r="N1544" s="46"/>
      <c r="O1544" s="46"/>
      <c r="P1544" s="46"/>
      <c r="AF1544" s="36"/>
      <c r="AG1544" s="36"/>
      <c r="AH1544" s="36"/>
      <c r="AI1544" s="36"/>
      <c r="AJ1544" s="36"/>
    </row>
    <row r="1545" spans="14:36" ht="12.75">
      <c r="N1545" s="46"/>
      <c r="O1545" s="46"/>
      <c r="P1545" s="46"/>
      <c r="AF1545" s="36"/>
      <c r="AG1545" s="36"/>
      <c r="AH1545" s="36"/>
      <c r="AI1545" s="36"/>
      <c r="AJ1545" s="36"/>
    </row>
    <row r="1546" spans="14:36" ht="12.75">
      <c r="N1546" s="46"/>
      <c r="O1546" s="46"/>
      <c r="P1546" s="46"/>
      <c r="AF1546" s="36"/>
      <c r="AG1546" s="36"/>
      <c r="AH1546" s="36"/>
      <c r="AI1546" s="36"/>
      <c r="AJ1546" s="36"/>
    </row>
    <row r="1547" spans="14:36" ht="12.75">
      <c r="N1547" s="46"/>
      <c r="O1547" s="46"/>
      <c r="P1547" s="46"/>
      <c r="AF1547" s="36"/>
      <c r="AG1547" s="36"/>
      <c r="AH1547" s="36"/>
      <c r="AI1547" s="36"/>
      <c r="AJ1547" s="36"/>
    </row>
    <row r="1548" spans="14:36" ht="12.75">
      <c r="N1548" s="46"/>
      <c r="O1548" s="46"/>
      <c r="P1548" s="46"/>
      <c r="AF1548" s="36"/>
      <c r="AG1548" s="36"/>
      <c r="AH1548" s="36"/>
      <c r="AI1548" s="36"/>
      <c r="AJ1548" s="36"/>
    </row>
    <row r="1549" spans="14:36" ht="12.75">
      <c r="N1549" s="46"/>
      <c r="O1549" s="46"/>
      <c r="P1549" s="46"/>
      <c r="AF1549" s="36"/>
      <c r="AG1549" s="36"/>
      <c r="AH1549" s="36"/>
      <c r="AI1549" s="36"/>
      <c r="AJ1549" s="36"/>
    </row>
    <row r="1550" spans="14:36" ht="12.75">
      <c r="N1550" s="46"/>
      <c r="O1550" s="46"/>
      <c r="P1550" s="46"/>
      <c r="AF1550" s="36"/>
      <c r="AG1550" s="36"/>
      <c r="AH1550" s="36"/>
      <c r="AI1550" s="36"/>
      <c r="AJ1550" s="36"/>
    </row>
    <row r="1551" spans="14:36" ht="12.75">
      <c r="N1551" s="46"/>
      <c r="O1551" s="46"/>
      <c r="P1551" s="46"/>
      <c r="AF1551" s="36"/>
      <c r="AG1551" s="36"/>
      <c r="AH1551" s="36"/>
      <c r="AI1551" s="36"/>
      <c r="AJ1551" s="36"/>
    </row>
    <row r="1552" spans="14:36" ht="12.75">
      <c r="N1552" s="46"/>
      <c r="O1552" s="46"/>
      <c r="P1552" s="46"/>
      <c r="AF1552" s="36"/>
      <c r="AG1552" s="36"/>
      <c r="AH1552" s="36"/>
      <c r="AI1552" s="36"/>
      <c r="AJ1552" s="36"/>
    </row>
    <row r="1553" spans="14:36" ht="12.75">
      <c r="N1553" s="46"/>
      <c r="O1553" s="46"/>
      <c r="P1553" s="46"/>
      <c r="AF1553" s="36"/>
      <c r="AG1553" s="36"/>
      <c r="AH1553" s="36"/>
      <c r="AI1553" s="36"/>
      <c r="AJ1553" s="36"/>
    </row>
    <row r="1554" spans="14:36" ht="12.75">
      <c r="N1554" s="46"/>
      <c r="O1554" s="46"/>
      <c r="P1554" s="46"/>
      <c r="AF1554" s="36"/>
      <c r="AG1554" s="36"/>
      <c r="AH1554" s="36"/>
      <c r="AI1554" s="36"/>
      <c r="AJ1554" s="36"/>
    </row>
    <row r="1555" spans="14:36" ht="12.75">
      <c r="N1555" s="46"/>
      <c r="O1555" s="46"/>
      <c r="P1555" s="46"/>
      <c r="AF1555" s="36"/>
      <c r="AG1555" s="36"/>
      <c r="AH1555" s="36"/>
      <c r="AI1555" s="36"/>
      <c r="AJ1555" s="36"/>
    </row>
    <row r="1556" spans="14:36" ht="12.75">
      <c r="N1556" s="46"/>
      <c r="O1556" s="46"/>
      <c r="P1556" s="46"/>
      <c r="AF1556" s="36"/>
      <c r="AG1556" s="36"/>
      <c r="AH1556" s="36"/>
      <c r="AI1556" s="36"/>
      <c r="AJ1556" s="36"/>
    </row>
    <row r="1557" spans="14:36" ht="12.75">
      <c r="N1557" s="46"/>
      <c r="O1557" s="46"/>
      <c r="P1557" s="46"/>
      <c r="AF1557" s="36"/>
      <c r="AG1557" s="36"/>
      <c r="AH1557" s="36"/>
      <c r="AI1557" s="36"/>
      <c r="AJ1557" s="36"/>
    </row>
    <row r="1558" spans="14:36" ht="12.75">
      <c r="N1558" s="46"/>
      <c r="O1558" s="46"/>
      <c r="P1558" s="46"/>
      <c r="AF1558" s="36"/>
      <c r="AG1558" s="36"/>
      <c r="AH1558" s="36"/>
      <c r="AI1558" s="36"/>
      <c r="AJ1558" s="36"/>
    </row>
    <row r="1559" spans="14:36" ht="12.75">
      <c r="N1559" s="46"/>
      <c r="O1559" s="46"/>
      <c r="P1559" s="46"/>
      <c r="AF1559" s="36"/>
      <c r="AG1559" s="36"/>
      <c r="AH1559" s="36"/>
      <c r="AI1559" s="36"/>
      <c r="AJ1559" s="36"/>
    </row>
    <row r="1560" spans="14:36" ht="12.75">
      <c r="N1560" s="46"/>
      <c r="O1560" s="46"/>
      <c r="P1560" s="46"/>
      <c r="AF1560" s="36"/>
      <c r="AG1560" s="36"/>
      <c r="AH1560" s="36"/>
      <c r="AI1560" s="36"/>
      <c r="AJ1560" s="36"/>
    </row>
    <row r="1561" spans="14:36" ht="12.75">
      <c r="N1561" s="46"/>
      <c r="O1561" s="46"/>
      <c r="P1561" s="46"/>
      <c r="AF1561" s="36"/>
      <c r="AG1561" s="36"/>
      <c r="AH1561" s="36"/>
      <c r="AI1561" s="36"/>
      <c r="AJ1561" s="36"/>
    </row>
    <row r="1562" spans="14:36" ht="12.75">
      <c r="N1562" s="46"/>
      <c r="O1562" s="46"/>
      <c r="P1562" s="46"/>
      <c r="AF1562" s="36"/>
      <c r="AG1562" s="36"/>
      <c r="AH1562" s="36"/>
      <c r="AI1562" s="36"/>
      <c r="AJ1562" s="36"/>
    </row>
    <row r="1563" spans="14:36" ht="12.75">
      <c r="N1563" s="46"/>
      <c r="O1563" s="46"/>
      <c r="P1563" s="46"/>
      <c r="AF1563" s="36"/>
      <c r="AG1563" s="36"/>
      <c r="AH1563" s="36"/>
      <c r="AI1563" s="36"/>
      <c r="AJ1563" s="36"/>
    </row>
    <row r="1564" spans="14:36" ht="12.75">
      <c r="N1564" s="46"/>
      <c r="O1564" s="46"/>
      <c r="P1564" s="46"/>
      <c r="AF1564" s="36"/>
      <c r="AG1564" s="36"/>
      <c r="AH1564" s="36"/>
      <c r="AI1564" s="36"/>
      <c r="AJ1564" s="36"/>
    </row>
    <row r="1565" spans="14:36" ht="12.75">
      <c r="N1565" s="46"/>
      <c r="O1565" s="46"/>
      <c r="P1565" s="46"/>
      <c r="AF1565" s="36"/>
      <c r="AG1565" s="36"/>
      <c r="AH1565" s="36"/>
      <c r="AI1565" s="36"/>
      <c r="AJ1565" s="36"/>
    </row>
    <row r="1566" spans="14:36" ht="12.75">
      <c r="N1566" s="46"/>
      <c r="O1566" s="46"/>
      <c r="P1566" s="46"/>
      <c r="AF1566" s="36"/>
      <c r="AG1566" s="36"/>
      <c r="AH1566" s="36"/>
      <c r="AI1566" s="36"/>
      <c r="AJ1566" s="36"/>
    </row>
    <row r="1567" spans="14:36" ht="12.75">
      <c r="N1567" s="46"/>
      <c r="O1567" s="46"/>
      <c r="P1567" s="46"/>
      <c r="AF1567" s="36"/>
      <c r="AG1567" s="36"/>
      <c r="AH1567" s="36"/>
      <c r="AI1567" s="36"/>
      <c r="AJ1567" s="36"/>
    </row>
    <row r="1568" spans="14:36" ht="12.75">
      <c r="N1568" s="46"/>
      <c r="O1568" s="46"/>
      <c r="P1568" s="46"/>
      <c r="AF1568" s="36"/>
      <c r="AG1568" s="36"/>
      <c r="AH1568" s="36"/>
      <c r="AI1568" s="36"/>
      <c r="AJ1568" s="36"/>
    </row>
    <row r="1569" spans="14:36" ht="12.75">
      <c r="N1569" s="46"/>
      <c r="O1569" s="46"/>
      <c r="P1569" s="46"/>
      <c r="AF1569" s="36"/>
      <c r="AG1569" s="36"/>
      <c r="AH1569" s="36"/>
      <c r="AI1569" s="36"/>
      <c r="AJ1569" s="36"/>
    </row>
    <row r="1570" spans="14:36" ht="12.75">
      <c r="N1570" s="46"/>
      <c r="O1570" s="46"/>
      <c r="P1570" s="46"/>
      <c r="AF1570" s="36"/>
      <c r="AG1570" s="36"/>
      <c r="AH1570" s="36"/>
      <c r="AI1570" s="36"/>
      <c r="AJ1570" s="36"/>
    </row>
    <row r="1571" spans="14:36" ht="12.75">
      <c r="N1571" s="46"/>
      <c r="O1571" s="46"/>
      <c r="P1571" s="46"/>
      <c r="AF1571" s="36"/>
      <c r="AG1571" s="36"/>
      <c r="AH1571" s="36"/>
      <c r="AI1571" s="36"/>
      <c r="AJ1571" s="36"/>
    </row>
    <row r="1572" spans="14:36" ht="12.75">
      <c r="N1572" s="46"/>
      <c r="O1572" s="46"/>
      <c r="P1572" s="46"/>
      <c r="AF1572" s="36"/>
      <c r="AG1572" s="36"/>
      <c r="AH1572" s="36"/>
      <c r="AI1572" s="36"/>
      <c r="AJ1572" s="36"/>
    </row>
    <row r="1573" spans="14:36" ht="12.75">
      <c r="N1573" s="46"/>
      <c r="O1573" s="46"/>
      <c r="P1573" s="46"/>
      <c r="AF1573" s="36"/>
      <c r="AG1573" s="36"/>
      <c r="AH1573" s="36"/>
      <c r="AI1573" s="36"/>
      <c r="AJ1573" s="36"/>
    </row>
    <row r="1574" spans="14:36" ht="12.75">
      <c r="N1574" s="46"/>
      <c r="O1574" s="46"/>
      <c r="P1574" s="46"/>
      <c r="AF1574" s="36"/>
      <c r="AG1574" s="36"/>
      <c r="AH1574" s="36"/>
      <c r="AI1574" s="36"/>
      <c r="AJ1574" s="36"/>
    </row>
    <row r="1575" spans="14:36" ht="12.75">
      <c r="N1575" s="46"/>
      <c r="O1575" s="46"/>
      <c r="P1575" s="46"/>
      <c r="AF1575" s="36"/>
      <c r="AG1575" s="36"/>
      <c r="AH1575" s="36"/>
      <c r="AI1575" s="36"/>
      <c r="AJ1575" s="36"/>
    </row>
    <row r="1576" spans="14:36" ht="12.75">
      <c r="N1576" s="46"/>
      <c r="O1576" s="46"/>
      <c r="P1576" s="46"/>
      <c r="AF1576" s="36"/>
      <c r="AG1576" s="36"/>
      <c r="AH1576" s="36"/>
      <c r="AI1576" s="36"/>
      <c r="AJ1576" s="36"/>
    </row>
    <row r="1577" spans="14:36" ht="12.75">
      <c r="N1577" s="46"/>
      <c r="O1577" s="46"/>
      <c r="P1577" s="46"/>
      <c r="AF1577" s="36"/>
      <c r="AG1577" s="36"/>
      <c r="AH1577" s="36"/>
      <c r="AI1577" s="36"/>
      <c r="AJ1577" s="36"/>
    </row>
    <row r="1578" spans="14:36" ht="12.75">
      <c r="N1578" s="46"/>
      <c r="O1578" s="46"/>
      <c r="P1578" s="46"/>
      <c r="AF1578" s="36"/>
      <c r="AG1578" s="36"/>
      <c r="AH1578" s="36"/>
      <c r="AI1578" s="36"/>
      <c r="AJ1578" s="36"/>
    </row>
    <row r="1579" spans="14:36" ht="12.75">
      <c r="N1579" s="46"/>
      <c r="O1579" s="46"/>
      <c r="P1579" s="46"/>
      <c r="AF1579" s="36"/>
      <c r="AG1579" s="36"/>
      <c r="AH1579" s="36"/>
      <c r="AI1579" s="36"/>
      <c r="AJ1579" s="36"/>
    </row>
    <row r="1580" spans="14:36" ht="12.75">
      <c r="N1580" s="46"/>
      <c r="O1580" s="46"/>
      <c r="P1580" s="46"/>
      <c r="AF1580" s="36"/>
      <c r="AG1580" s="36"/>
      <c r="AH1580" s="36"/>
      <c r="AI1580" s="36"/>
      <c r="AJ1580" s="36"/>
    </row>
    <row r="1581" spans="14:36" ht="12.75">
      <c r="N1581" s="46"/>
      <c r="O1581" s="46"/>
      <c r="P1581" s="46"/>
      <c r="AF1581" s="36"/>
      <c r="AG1581" s="36"/>
      <c r="AH1581" s="36"/>
      <c r="AI1581" s="36"/>
      <c r="AJ1581" s="36"/>
    </row>
    <row r="1582" spans="14:36" ht="12.75">
      <c r="N1582" s="46"/>
      <c r="O1582" s="46"/>
      <c r="P1582" s="46"/>
      <c r="AF1582" s="36"/>
      <c r="AG1582" s="36"/>
      <c r="AH1582" s="36"/>
      <c r="AI1582" s="36"/>
      <c r="AJ1582" s="36"/>
    </row>
    <row r="1583" spans="14:36" ht="12.75">
      <c r="N1583" s="46"/>
      <c r="O1583" s="46"/>
      <c r="P1583" s="46"/>
      <c r="AF1583" s="36"/>
      <c r="AG1583" s="36"/>
      <c r="AH1583" s="36"/>
      <c r="AI1583" s="36"/>
      <c r="AJ1583" s="36"/>
    </row>
    <row r="1584" spans="14:36" ht="12.75">
      <c r="N1584" s="46"/>
      <c r="O1584" s="46"/>
      <c r="P1584" s="46"/>
      <c r="AF1584" s="36"/>
      <c r="AG1584" s="36"/>
      <c r="AH1584" s="36"/>
      <c r="AI1584" s="36"/>
      <c r="AJ1584" s="36"/>
    </row>
    <row r="1585" spans="14:36" ht="12.75">
      <c r="N1585" s="46"/>
      <c r="O1585" s="46"/>
      <c r="P1585" s="46"/>
      <c r="AF1585" s="36"/>
      <c r="AG1585" s="36"/>
      <c r="AH1585" s="36"/>
      <c r="AI1585" s="36"/>
      <c r="AJ1585" s="36"/>
    </row>
    <row r="1586" spans="14:36" ht="12.75">
      <c r="N1586" s="46"/>
      <c r="O1586" s="46"/>
      <c r="P1586" s="46"/>
      <c r="AF1586" s="36"/>
      <c r="AG1586" s="36"/>
      <c r="AH1586" s="36"/>
      <c r="AI1586" s="36"/>
      <c r="AJ1586" s="36"/>
    </row>
    <row r="1587" spans="14:36" ht="12.75">
      <c r="N1587" s="46"/>
      <c r="O1587" s="46"/>
      <c r="P1587" s="46"/>
      <c r="AF1587" s="36"/>
      <c r="AG1587" s="36"/>
      <c r="AH1587" s="36"/>
      <c r="AI1587" s="36"/>
      <c r="AJ1587" s="36"/>
    </row>
    <row r="1588" spans="14:36" ht="12.75">
      <c r="N1588" s="46"/>
      <c r="O1588" s="46"/>
      <c r="P1588" s="46"/>
      <c r="AF1588" s="36"/>
      <c r="AG1588" s="36"/>
      <c r="AH1588" s="36"/>
      <c r="AI1588" s="36"/>
      <c r="AJ1588" s="36"/>
    </row>
    <row r="1589" spans="14:36" ht="12.75">
      <c r="N1589" s="46"/>
      <c r="O1589" s="46"/>
      <c r="P1589" s="46"/>
      <c r="AF1589" s="36"/>
      <c r="AG1589" s="36"/>
      <c r="AH1589" s="36"/>
      <c r="AI1589" s="36"/>
      <c r="AJ1589" s="36"/>
    </row>
    <row r="1590" spans="14:36" ht="12.75">
      <c r="N1590" s="46"/>
      <c r="O1590" s="46"/>
      <c r="P1590" s="46"/>
      <c r="AF1590" s="36"/>
      <c r="AG1590" s="36"/>
      <c r="AH1590" s="36"/>
      <c r="AI1590" s="36"/>
      <c r="AJ1590" s="36"/>
    </row>
    <row r="1591" spans="14:36" ht="12.75">
      <c r="N1591" s="46"/>
      <c r="O1591" s="46"/>
      <c r="P1591" s="46"/>
      <c r="AF1591" s="36"/>
      <c r="AG1591" s="36"/>
      <c r="AH1591" s="36"/>
      <c r="AI1591" s="36"/>
      <c r="AJ1591" s="36"/>
    </row>
    <row r="1592" spans="14:36" ht="12.75">
      <c r="N1592" s="46"/>
      <c r="O1592" s="46"/>
      <c r="P1592" s="46"/>
      <c r="AF1592" s="36"/>
      <c r="AG1592" s="36"/>
      <c r="AH1592" s="36"/>
      <c r="AI1592" s="36"/>
      <c r="AJ1592" s="36"/>
    </row>
    <row r="1593" spans="14:36" ht="12.75">
      <c r="N1593" s="46"/>
      <c r="O1593" s="46"/>
      <c r="P1593" s="46"/>
      <c r="AF1593" s="36"/>
      <c r="AG1593" s="36"/>
      <c r="AH1593" s="36"/>
      <c r="AI1593" s="36"/>
      <c r="AJ1593" s="36"/>
    </row>
    <row r="1594" spans="14:36" ht="12.75">
      <c r="N1594" s="46"/>
      <c r="O1594" s="46"/>
      <c r="P1594" s="46"/>
      <c r="AF1594" s="36"/>
      <c r="AG1594" s="36"/>
      <c r="AH1594" s="36"/>
      <c r="AI1594" s="36"/>
      <c r="AJ1594" s="36"/>
    </row>
    <row r="1595" spans="14:36" ht="12.75">
      <c r="N1595" s="46"/>
      <c r="O1595" s="46"/>
      <c r="P1595" s="46"/>
      <c r="AF1595" s="36"/>
      <c r="AG1595" s="36"/>
      <c r="AH1595" s="36"/>
      <c r="AI1595" s="36"/>
      <c r="AJ1595" s="36"/>
    </row>
    <row r="1596" spans="14:36" ht="12.75">
      <c r="N1596" s="46"/>
      <c r="O1596" s="46"/>
      <c r="P1596" s="46"/>
      <c r="AF1596" s="36"/>
      <c r="AG1596" s="36"/>
      <c r="AH1596" s="36"/>
      <c r="AI1596" s="36"/>
      <c r="AJ1596" s="36"/>
    </row>
    <row r="1597" spans="14:36" ht="12.75">
      <c r="N1597" s="46"/>
      <c r="O1597" s="46"/>
      <c r="P1597" s="46"/>
      <c r="AF1597" s="36"/>
      <c r="AG1597" s="36"/>
      <c r="AH1597" s="36"/>
      <c r="AI1597" s="36"/>
      <c r="AJ1597" s="36"/>
    </row>
    <row r="1598" spans="14:36" ht="12.75">
      <c r="N1598" s="46"/>
      <c r="O1598" s="46"/>
      <c r="P1598" s="46"/>
      <c r="AF1598" s="36"/>
      <c r="AG1598" s="36"/>
      <c r="AH1598" s="36"/>
      <c r="AI1598" s="36"/>
      <c r="AJ1598" s="36"/>
    </row>
    <row r="1599" spans="14:36" ht="12.75">
      <c r="N1599" s="46"/>
      <c r="O1599" s="46"/>
      <c r="P1599" s="46"/>
      <c r="AF1599" s="36"/>
      <c r="AG1599" s="36"/>
      <c r="AH1599" s="36"/>
      <c r="AI1599" s="36"/>
      <c r="AJ1599" s="36"/>
    </row>
    <row r="1600" spans="14:36" ht="12.75">
      <c r="N1600" s="46"/>
      <c r="O1600" s="46"/>
      <c r="P1600" s="46"/>
      <c r="AF1600" s="36"/>
      <c r="AG1600" s="36"/>
      <c r="AH1600" s="36"/>
      <c r="AI1600" s="36"/>
      <c r="AJ1600" s="36"/>
    </row>
    <row r="1601" spans="14:36" ht="12.75">
      <c r="N1601" s="46"/>
      <c r="O1601" s="46"/>
      <c r="P1601" s="46"/>
      <c r="AF1601" s="36"/>
      <c r="AG1601" s="36"/>
      <c r="AH1601" s="36"/>
      <c r="AI1601" s="36"/>
      <c r="AJ1601" s="36"/>
    </row>
    <row r="1602" spans="14:36" ht="12.75">
      <c r="N1602" s="46"/>
      <c r="O1602" s="46"/>
      <c r="P1602" s="46"/>
      <c r="AF1602" s="36"/>
      <c r="AG1602" s="36"/>
      <c r="AH1602" s="36"/>
      <c r="AI1602" s="36"/>
      <c r="AJ1602" s="36"/>
    </row>
    <row r="1603" spans="14:36" ht="12.75">
      <c r="N1603" s="46"/>
      <c r="O1603" s="46"/>
      <c r="P1603" s="46"/>
      <c r="AF1603" s="36"/>
      <c r="AG1603" s="36"/>
      <c r="AH1603" s="36"/>
      <c r="AI1603" s="36"/>
      <c r="AJ1603" s="36"/>
    </row>
    <row r="1604" spans="14:36" ht="12.75">
      <c r="N1604" s="46"/>
      <c r="O1604" s="46"/>
      <c r="P1604" s="46"/>
      <c r="AF1604" s="36"/>
      <c r="AG1604" s="36"/>
      <c r="AH1604" s="36"/>
      <c r="AI1604" s="36"/>
      <c r="AJ1604" s="36"/>
    </row>
    <row r="1605" spans="14:36" ht="12.75">
      <c r="N1605" s="46"/>
      <c r="O1605" s="46"/>
      <c r="P1605" s="46"/>
      <c r="AF1605" s="36"/>
      <c r="AG1605" s="36"/>
      <c r="AH1605" s="36"/>
      <c r="AI1605" s="36"/>
      <c r="AJ1605" s="36"/>
    </row>
    <row r="1606" spans="14:36" ht="12.75">
      <c r="N1606" s="46"/>
      <c r="O1606" s="46"/>
      <c r="P1606" s="46"/>
      <c r="AF1606" s="36"/>
      <c r="AG1606" s="36"/>
      <c r="AH1606" s="36"/>
      <c r="AI1606" s="36"/>
      <c r="AJ1606" s="36"/>
    </row>
    <row r="1607" spans="14:36" ht="12.75">
      <c r="N1607" s="46"/>
      <c r="O1607" s="46"/>
      <c r="P1607" s="46"/>
      <c r="AF1607" s="36"/>
      <c r="AG1607" s="36"/>
      <c r="AH1607" s="36"/>
      <c r="AI1607" s="36"/>
      <c r="AJ1607" s="36"/>
    </row>
    <row r="1608" spans="14:36" ht="12.75">
      <c r="N1608" s="46"/>
      <c r="O1608" s="46"/>
      <c r="P1608" s="46"/>
      <c r="AF1608" s="36"/>
      <c r="AG1608" s="36"/>
      <c r="AH1608" s="36"/>
      <c r="AI1608" s="36"/>
      <c r="AJ1608" s="36"/>
    </row>
    <row r="1609" spans="14:36" ht="12.75">
      <c r="N1609" s="46"/>
      <c r="O1609" s="46"/>
      <c r="P1609" s="46"/>
      <c r="AF1609" s="36"/>
      <c r="AG1609" s="36"/>
      <c r="AH1609" s="36"/>
      <c r="AI1609" s="36"/>
      <c r="AJ1609" s="36"/>
    </row>
    <row r="1610" spans="14:36" ht="12.75">
      <c r="N1610" s="46"/>
      <c r="O1610" s="46"/>
      <c r="P1610" s="46"/>
      <c r="AF1610" s="36"/>
      <c r="AG1610" s="36"/>
      <c r="AH1610" s="36"/>
      <c r="AI1610" s="36"/>
      <c r="AJ1610" s="36"/>
    </row>
    <row r="1611" spans="14:36" ht="12.75">
      <c r="N1611" s="46"/>
      <c r="O1611" s="46"/>
      <c r="P1611" s="46"/>
      <c r="AF1611" s="36"/>
      <c r="AG1611" s="36"/>
      <c r="AH1611" s="36"/>
      <c r="AI1611" s="36"/>
      <c r="AJ1611" s="36"/>
    </row>
    <row r="1612" spans="14:36" ht="12.75">
      <c r="N1612" s="46"/>
      <c r="O1612" s="46"/>
      <c r="P1612" s="46"/>
      <c r="AF1612" s="36"/>
      <c r="AG1612" s="36"/>
      <c r="AH1612" s="36"/>
      <c r="AI1612" s="36"/>
      <c r="AJ1612" s="36"/>
    </row>
    <row r="1613" spans="14:36" ht="12.75">
      <c r="N1613" s="46"/>
      <c r="O1613" s="46"/>
      <c r="P1613" s="46"/>
      <c r="AF1613" s="36"/>
      <c r="AG1613" s="36"/>
      <c r="AH1613" s="36"/>
      <c r="AI1613" s="36"/>
      <c r="AJ1613" s="36"/>
    </row>
    <row r="1614" spans="14:36" ht="12.75">
      <c r="N1614" s="46"/>
      <c r="O1614" s="46"/>
      <c r="P1614" s="46"/>
      <c r="AF1614" s="36"/>
      <c r="AG1614" s="36"/>
      <c r="AH1614" s="36"/>
      <c r="AI1614" s="36"/>
      <c r="AJ1614" s="36"/>
    </row>
    <row r="1615" spans="14:36" ht="12.75">
      <c r="N1615" s="46"/>
      <c r="O1615" s="46"/>
      <c r="P1615" s="46"/>
      <c r="AF1615" s="36"/>
      <c r="AG1615" s="36"/>
      <c r="AH1615" s="36"/>
      <c r="AI1615" s="36"/>
      <c r="AJ1615" s="36"/>
    </row>
    <row r="1616" spans="14:36" ht="12.75">
      <c r="N1616" s="46"/>
      <c r="O1616" s="46"/>
      <c r="P1616" s="46"/>
      <c r="AF1616" s="36"/>
      <c r="AG1616" s="36"/>
      <c r="AH1616" s="36"/>
      <c r="AI1616" s="36"/>
      <c r="AJ1616" s="36"/>
    </row>
    <row r="1617" spans="14:36" ht="12.75">
      <c r="N1617" s="46"/>
      <c r="O1617" s="46"/>
      <c r="P1617" s="46"/>
      <c r="AF1617" s="36"/>
      <c r="AG1617" s="36"/>
      <c r="AH1617" s="36"/>
      <c r="AI1617" s="36"/>
      <c r="AJ1617" s="36"/>
    </row>
    <row r="1618" spans="14:36" ht="12.75">
      <c r="N1618" s="46"/>
      <c r="O1618" s="46"/>
      <c r="P1618" s="46"/>
      <c r="AF1618" s="36"/>
      <c r="AG1618" s="36"/>
      <c r="AH1618" s="36"/>
      <c r="AI1618" s="36"/>
      <c r="AJ1618" s="36"/>
    </row>
    <row r="1619" spans="14:36" ht="12.75">
      <c r="N1619" s="46"/>
      <c r="O1619" s="46"/>
      <c r="P1619" s="46"/>
      <c r="AF1619" s="36"/>
      <c r="AG1619" s="36"/>
      <c r="AH1619" s="36"/>
      <c r="AI1619" s="36"/>
      <c r="AJ1619" s="36"/>
    </row>
    <row r="1620" spans="14:36" ht="12.75">
      <c r="N1620" s="46"/>
      <c r="O1620" s="46"/>
      <c r="P1620" s="46"/>
      <c r="AF1620" s="36"/>
      <c r="AG1620" s="36"/>
      <c r="AH1620" s="36"/>
      <c r="AI1620" s="36"/>
      <c r="AJ1620" s="36"/>
    </row>
    <row r="1621" spans="14:36" ht="12.75">
      <c r="N1621" s="46"/>
      <c r="O1621" s="46"/>
      <c r="P1621" s="46"/>
      <c r="AF1621" s="36"/>
      <c r="AG1621" s="36"/>
      <c r="AH1621" s="36"/>
      <c r="AI1621" s="36"/>
      <c r="AJ1621" s="36"/>
    </row>
    <row r="1622" spans="14:36" ht="12.75">
      <c r="N1622" s="46"/>
      <c r="O1622" s="46"/>
      <c r="P1622" s="46"/>
      <c r="AF1622" s="36"/>
      <c r="AG1622" s="36"/>
      <c r="AH1622" s="36"/>
      <c r="AI1622" s="36"/>
      <c r="AJ1622" s="36"/>
    </row>
    <row r="1623" spans="14:36" ht="12.75">
      <c r="N1623" s="46"/>
      <c r="O1623" s="46"/>
      <c r="P1623" s="46"/>
      <c r="AF1623" s="36"/>
      <c r="AG1623" s="36"/>
      <c r="AH1623" s="36"/>
      <c r="AI1623" s="36"/>
      <c r="AJ1623" s="36"/>
    </row>
    <row r="1624" spans="14:36" ht="12.75">
      <c r="N1624" s="46"/>
      <c r="O1624" s="46"/>
      <c r="P1624" s="46"/>
      <c r="AF1624" s="36"/>
      <c r="AG1624" s="36"/>
      <c r="AH1624" s="36"/>
      <c r="AI1624" s="36"/>
      <c r="AJ1624" s="36"/>
    </row>
    <row r="1625" spans="14:36" ht="12.75">
      <c r="N1625" s="46"/>
      <c r="O1625" s="46"/>
      <c r="P1625" s="46"/>
      <c r="AF1625" s="36"/>
      <c r="AG1625" s="36"/>
      <c r="AH1625" s="36"/>
      <c r="AI1625" s="36"/>
      <c r="AJ1625" s="36"/>
    </row>
    <row r="1626" spans="14:36" ht="12.75">
      <c r="N1626" s="46"/>
      <c r="O1626" s="46"/>
      <c r="P1626" s="46"/>
      <c r="AF1626" s="36"/>
      <c r="AG1626" s="36"/>
      <c r="AH1626" s="36"/>
      <c r="AI1626" s="36"/>
      <c r="AJ1626" s="36"/>
    </row>
    <row r="1627" spans="14:36" ht="12.75">
      <c r="N1627" s="46"/>
      <c r="O1627" s="46"/>
      <c r="P1627" s="46"/>
      <c r="AF1627" s="36"/>
      <c r="AG1627" s="36"/>
      <c r="AH1627" s="36"/>
      <c r="AI1627" s="36"/>
      <c r="AJ1627" s="36"/>
    </row>
    <row r="1628" spans="14:36" ht="12.75">
      <c r="N1628" s="46"/>
      <c r="O1628" s="46"/>
      <c r="P1628" s="46"/>
      <c r="AF1628" s="36"/>
      <c r="AG1628" s="36"/>
      <c r="AH1628" s="36"/>
      <c r="AI1628" s="36"/>
      <c r="AJ1628" s="36"/>
    </row>
    <row r="1629" spans="14:36" ht="12.75">
      <c r="N1629" s="46"/>
      <c r="O1629" s="46"/>
      <c r="P1629" s="46"/>
      <c r="AF1629" s="36"/>
      <c r="AG1629" s="36"/>
      <c r="AH1629" s="36"/>
      <c r="AI1629" s="36"/>
      <c r="AJ1629" s="36"/>
    </row>
    <row r="1630" spans="14:36" ht="12.75">
      <c r="N1630" s="46"/>
      <c r="O1630" s="46"/>
      <c r="P1630" s="46"/>
      <c r="AF1630" s="36"/>
      <c r="AG1630" s="36"/>
      <c r="AH1630" s="36"/>
      <c r="AI1630" s="36"/>
      <c r="AJ1630" s="36"/>
    </row>
    <row r="1631" spans="14:36" ht="12.75">
      <c r="N1631" s="46"/>
      <c r="O1631" s="46"/>
      <c r="P1631" s="46"/>
      <c r="AF1631" s="36"/>
      <c r="AG1631" s="36"/>
      <c r="AH1631" s="36"/>
      <c r="AI1631" s="36"/>
      <c r="AJ1631" s="36"/>
    </row>
    <row r="1632" spans="14:36" ht="12.75">
      <c r="N1632" s="46"/>
      <c r="O1632" s="46"/>
      <c r="P1632" s="46"/>
      <c r="AF1632" s="36"/>
      <c r="AG1632" s="36"/>
      <c r="AH1632" s="36"/>
      <c r="AI1632" s="36"/>
      <c r="AJ1632" s="36"/>
    </row>
    <row r="1633" spans="14:36" ht="12.75">
      <c r="N1633" s="46"/>
      <c r="O1633" s="46"/>
      <c r="P1633" s="46"/>
      <c r="AF1633" s="36"/>
      <c r="AG1633" s="36"/>
      <c r="AH1633" s="36"/>
      <c r="AI1633" s="36"/>
      <c r="AJ1633" s="36"/>
    </row>
    <row r="1634" spans="14:36" ht="12.75">
      <c r="N1634" s="46"/>
      <c r="O1634" s="46"/>
      <c r="P1634" s="46"/>
      <c r="AF1634" s="36"/>
      <c r="AG1634" s="36"/>
      <c r="AH1634" s="36"/>
      <c r="AI1634" s="36"/>
      <c r="AJ1634" s="36"/>
    </row>
    <row r="1635" spans="14:36" ht="12.75">
      <c r="N1635" s="46"/>
      <c r="O1635" s="46"/>
      <c r="P1635" s="46"/>
      <c r="AF1635" s="36"/>
      <c r="AG1635" s="36"/>
      <c r="AH1635" s="36"/>
      <c r="AI1635" s="36"/>
      <c r="AJ1635" s="36"/>
    </row>
    <row r="1636" spans="14:36" ht="12.75">
      <c r="N1636" s="46"/>
      <c r="O1636" s="46"/>
      <c r="P1636" s="46"/>
      <c r="AF1636" s="36"/>
      <c r="AG1636" s="36"/>
      <c r="AH1636" s="36"/>
      <c r="AI1636" s="36"/>
      <c r="AJ1636" s="36"/>
    </row>
    <row r="1637" spans="14:36" ht="12.75">
      <c r="N1637" s="46"/>
      <c r="O1637" s="46"/>
      <c r="P1637" s="46"/>
      <c r="AF1637" s="36"/>
      <c r="AG1637" s="36"/>
      <c r="AH1637" s="36"/>
      <c r="AI1637" s="36"/>
      <c r="AJ1637" s="36"/>
    </row>
    <row r="1638" spans="14:36" ht="12.75">
      <c r="N1638" s="46"/>
      <c r="O1638" s="46"/>
      <c r="P1638" s="46"/>
      <c r="AF1638" s="36"/>
      <c r="AG1638" s="36"/>
      <c r="AH1638" s="36"/>
      <c r="AI1638" s="36"/>
      <c r="AJ1638" s="36"/>
    </row>
    <row r="1639" spans="14:36" ht="12.75">
      <c r="N1639" s="46"/>
      <c r="O1639" s="46"/>
      <c r="P1639" s="46"/>
      <c r="AF1639" s="36"/>
      <c r="AG1639" s="36"/>
      <c r="AH1639" s="36"/>
      <c r="AI1639" s="36"/>
      <c r="AJ1639" s="36"/>
    </row>
    <row r="1640" spans="14:36" ht="12.75">
      <c r="N1640" s="46"/>
      <c r="O1640" s="46"/>
      <c r="P1640" s="46"/>
      <c r="AF1640" s="36"/>
      <c r="AG1640" s="36"/>
      <c r="AH1640" s="36"/>
      <c r="AI1640" s="36"/>
      <c r="AJ1640" s="36"/>
    </row>
    <row r="1641" spans="14:36" ht="12.75">
      <c r="N1641" s="46"/>
      <c r="O1641" s="46"/>
      <c r="P1641" s="46"/>
      <c r="AF1641" s="36"/>
      <c r="AG1641" s="36"/>
      <c r="AH1641" s="36"/>
      <c r="AI1641" s="36"/>
      <c r="AJ1641" s="36"/>
    </row>
    <row r="1642" spans="14:36" ht="12.75">
      <c r="N1642" s="46"/>
      <c r="O1642" s="46"/>
      <c r="P1642" s="46"/>
      <c r="AF1642" s="36"/>
      <c r="AG1642" s="36"/>
      <c r="AH1642" s="36"/>
      <c r="AI1642" s="36"/>
      <c r="AJ1642" s="36"/>
    </row>
    <row r="1643" spans="14:36" ht="12.75">
      <c r="N1643" s="46"/>
      <c r="O1643" s="46"/>
      <c r="P1643" s="46"/>
      <c r="AF1643" s="36"/>
      <c r="AG1643" s="36"/>
      <c r="AH1643" s="36"/>
      <c r="AI1643" s="36"/>
      <c r="AJ1643" s="36"/>
    </row>
    <row r="1644" spans="14:36" ht="12.75">
      <c r="N1644" s="46"/>
      <c r="O1644" s="46"/>
      <c r="P1644" s="46"/>
      <c r="AF1644" s="36"/>
      <c r="AG1644" s="36"/>
      <c r="AH1644" s="36"/>
      <c r="AI1644" s="36"/>
      <c r="AJ1644" s="36"/>
    </row>
    <row r="1645" spans="14:36" ht="12.75">
      <c r="N1645" s="46"/>
      <c r="O1645" s="46"/>
      <c r="P1645" s="46"/>
      <c r="AF1645" s="36"/>
      <c r="AG1645" s="36"/>
      <c r="AH1645" s="36"/>
      <c r="AI1645" s="36"/>
      <c r="AJ1645" s="36"/>
    </row>
    <row r="1646" spans="14:36" ht="12.75">
      <c r="N1646" s="46"/>
      <c r="O1646" s="46"/>
      <c r="P1646" s="46"/>
      <c r="AF1646" s="36"/>
      <c r="AG1646" s="36"/>
      <c r="AH1646" s="36"/>
      <c r="AI1646" s="36"/>
      <c r="AJ1646" s="36"/>
    </row>
    <row r="1647" spans="14:36" ht="12.75">
      <c r="N1647" s="46"/>
      <c r="O1647" s="46"/>
      <c r="P1647" s="46"/>
      <c r="AF1647" s="36"/>
      <c r="AG1647" s="36"/>
      <c r="AH1647" s="36"/>
      <c r="AI1647" s="36"/>
      <c r="AJ1647" s="36"/>
    </row>
    <row r="1648" spans="14:36" ht="12.75">
      <c r="N1648" s="46"/>
      <c r="O1648" s="46"/>
      <c r="P1648" s="46"/>
      <c r="AF1648" s="36"/>
      <c r="AG1648" s="36"/>
      <c r="AH1648" s="36"/>
      <c r="AI1648" s="36"/>
      <c r="AJ1648" s="36"/>
    </row>
    <row r="1649" spans="14:36" ht="12.75">
      <c r="N1649" s="46"/>
      <c r="O1649" s="46"/>
      <c r="P1649" s="46"/>
      <c r="AF1649" s="36"/>
      <c r="AG1649" s="36"/>
      <c r="AH1649" s="36"/>
      <c r="AI1649" s="36"/>
      <c r="AJ1649" s="36"/>
    </row>
    <row r="1650" spans="14:36" ht="12.75">
      <c r="N1650" s="46"/>
      <c r="O1650" s="46"/>
      <c r="P1650" s="46"/>
      <c r="AF1650" s="36"/>
      <c r="AG1650" s="36"/>
      <c r="AH1650" s="36"/>
      <c r="AI1650" s="36"/>
      <c r="AJ1650" s="36"/>
    </row>
    <row r="1651" spans="14:36" ht="12.75">
      <c r="N1651" s="46"/>
      <c r="O1651" s="46"/>
      <c r="P1651" s="46"/>
      <c r="AF1651" s="36"/>
      <c r="AG1651" s="36"/>
      <c r="AH1651" s="36"/>
      <c r="AI1651" s="36"/>
      <c r="AJ1651" s="36"/>
    </row>
    <row r="1652" spans="14:36" ht="12.75">
      <c r="N1652" s="46"/>
      <c r="O1652" s="46"/>
      <c r="P1652" s="46"/>
      <c r="AF1652" s="36"/>
      <c r="AG1652" s="36"/>
      <c r="AH1652" s="36"/>
      <c r="AI1652" s="36"/>
      <c r="AJ1652" s="36"/>
    </row>
    <row r="1653" spans="14:36" ht="12.75">
      <c r="N1653" s="46"/>
      <c r="O1653" s="46"/>
      <c r="P1653" s="46"/>
      <c r="AF1653" s="36"/>
      <c r="AG1653" s="36"/>
      <c r="AH1653" s="36"/>
      <c r="AI1653" s="36"/>
      <c r="AJ1653" s="36"/>
    </row>
    <row r="1654" spans="14:36" ht="12.75">
      <c r="N1654" s="46"/>
      <c r="O1654" s="46"/>
      <c r="P1654" s="46"/>
      <c r="AF1654" s="36"/>
      <c r="AG1654" s="36"/>
      <c r="AH1654" s="36"/>
      <c r="AI1654" s="36"/>
      <c r="AJ1654" s="36"/>
    </row>
    <row r="1655" spans="14:36" ht="12.75">
      <c r="N1655" s="46"/>
      <c r="O1655" s="46"/>
      <c r="P1655" s="46"/>
      <c r="AF1655" s="36"/>
      <c r="AG1655" s="36"/>
      <c r="AH1655" s="36"/>
      <c r="AI1655" s="36"/>
      <c r="AJ1655" s="36"/>
    </row>
    <row r="1656" spans="14:36" ht="12.75">
      <c r="N1656" s="46"/>
      <c r="O1656" s="46"/>
      <c r="P1656" s="46"/>
      <c r="AF1656" s="36"/>
      <c r="AG1656" s="36"/>
      <c r="AH1656" s="36"/>
      <c r="AI1656" s="36"/>
      <c r="AJ1656" s="36"/>
    </row>
    <row r="1657" spans="14:36" ht="12.75">
      <c r="N1657" s="46"/>
      <c r="O1657" s="46"/>
      <c r="P1657" s="46"/>
      <c r="AF1657" s="36"/>
      <c r="AG1657" s="36"/>
      <c r="AH1657" s="36"/>
      <c r="AI1657" s="36"/>
      <c r="AJ1657" s="36"/>
    </row>
    <row r="1658" spans="14:36" ht="12.75">
      <c r="N1658" s="46"/>
      <c r="O1658" s="46"/>
      <c r="P1658" s="46"/>
      <c r="AF1658" s="36"/>
      <c r="AG1658" s="36"/>
      <c r="AH1658" s="36"/>
      <c r="AI1658" s="36"/>
      <c r="AJ1658" s="36"/>
    </row>
    <row r="1659" spans="14:36" ht="12.75">
      <c r="N1659" s="46"/>
      <c r="O1659" s="46"/>
      <c r="P1659" s="46"/>
      <c r="AF1659" s="36"/>
      <c r="AG1659" s="36"/>
      <c r="AH1659" s="36"/>
      <c r="AI1659" s="36"/>
      <c r="AJ1659" s="36"/>
    </row>
    <row r="1660" spans="14:36" ht="12.75">
      <c r="N1660" s="46"/>
      <c r="O1660" s="46"/>
      <c r="P1660" s="46"/>
      <c r="AF1660" s="36"/>
      <c r="AG1660" s="36"/>
      <c r="AH1660" s="36"/>
      <c r="AI1660" s="36"/>
      <c r="AJ1660" s="36"/>
    </row>
    <row r="1661" spans="14:36" ht="12.75">
      <c r="N1661" s="46"/>
      <c r="O1661" s="46"/>
      <c r="P1661" s="46"/>
      <c r="AF1661" s="36"/>
      <c r="AG1661" s="36"/>
      <c r="AH1661" s="36"/>
      <c r="AI1661" s="36"/>
      <c r="AJ1661" s="36"/>
    </row>
    <row r="1662" spans="14:36" ht="12.75">
      <c r="N1662" s="46"/>
      <c r="O1662" s="46"/>
      <c r="P1662" s="46"/>
      <c r="AF1662" s="36"/>
      <c r="AG1662" s="36"/>
      <c r="AH1662" s="36"/>
      <c r="AI1662" s="36"/>
      <c r="AJ1662" s="36"/>
    </row>
    <row r="1663" spans="14:36" ht="12.75">
      <c r="N1663" s="46"/>
      <c r="O1663" s="46"/>
      <c r="P1663" s="46"/>
      <c r="AF1663" s="36"/>
      <c r="AG1663" s="36"/>
      <c r="AH1663" s="36"/>
      <c r="AI1663" s="36"/>
      <c r="AJ1663" s="36"/>
    </row>
    <row r="1664" spans="14:36" ht="12.75">
      <c r="N1664" s="46"/>
      <c r="O1664" s="46"/>
      <c r="P1664" s="46"/>
      <c r="AF1664" s="36"/>
      <c r="AG1664" s="36"/>
      <c r="AH1664" s="36"/>
      <c r="AI1664" s="36"/>
      <c r="AJ1664" s="36"/>
    </row>
    <row r="1665" spans="14:36" ht="12.75">
      <c r="N1665" s="46"/>
      <c r="O1665" s="46"/>
      <c r="P1665" s="46"/>
      <c r="AF1665" s="36"/>
      <c r="AG1665" s="36"/>
      <c r="AH1665" s="36"/>
      <c r="AI1665" s="36"/>
      <c r="AJ1665" s="36"/>
    </row>
    <row r="1666" spans="14:36" ht="12.75">
      <c r="N1666" s="46"/>
      <c r="O1666" s="46"/>
      <c r="P1666" s="46"/>
      <c r="AF1666" s="36"/>
      <c r="AG1666" s="36"/>
      <c r="AH1666" s="36"/>
      <c r="AI1666" s="36"/>
      <c r="AJ1666" s="36"/>
    </row>
    <row r="1667" spans="14:36" ht="12.75">
      <c r="N1667" s="46"/>
      <c r="O1667" s="46"/>
      <c r="P1667" s="46"/>
      <c r="AF1667" s="36"/>
      <c r="AG1667" s="36"/>
      <c r="AH1667" s="36"/>
      <c r="AI1667" s="36"/>
      <c r="AJ1667" s="36"/>
    </row>
    <row r="1668" spans="14:36" ht="12.75">
      <c r="N1668" s="46"/>
      <c r="O1668" s="46"/>
      <c r="P1668" s="46"/>
      <c r="AF1668" s="36"/>
      <c r="AG1668" s="36"/>
      <c r="AH1668" s="36"/>
      <c r="AI1668" s="36"/>
      <c r="AJ1668" s="36"/>
    </row>
    <row r="1669" spans="14:36" ht="12.75">
      <c r="N1669" s="46"/>
      <c r="O1669" s="46"/>
      <c r="P1669" s="46"/>
      <c r="AF1669" s="36"/>
      <c r="AG1669" s="36"/>
      <c r="AH1669" s="36"/>
      <c r="AI1669" s="36"/>
      <c r="AJ1669" s="36"/>
    </row>
    <row r="1670" spans="14:36" ht="12.75">
      <c r="N1670" s="46"/>
      <c r="O1670" s="46"/>
      <c r="P1670" s="46"/>
      <c r="AF1670" s="36"/>
      <c r="AG1670" s="36"/>
      <c r="AH1670" s="36"/>
      <c r="AI1670" s="36"/>
      <c r="AJ1670" s="36"/>
    </row>
    <row r="1671" spans="14:36" ht="12.75">
      <c r="N1671" s="46"/>
      <c r="O1671" s="46"/>
      <c r="P1671" s="46"/>
      <c r="AF1671" s="36"/>
      <c r="AG1671" s="36"/>
      <c r="AH1671" s="36"/>
      <c r="AI1671" s="36"/>
      <c r="AJ1671" s="36"/>
    </row>
    <row r="1672" spans="14:36" ht="12.75">
      <c r="N1672" s="46"/>
      <c r="O1672" s="46"/>
      <c r="P1672" s="46"/>
      <c r="AF1672" s="36"/>
      <c r="AG1672" s="36"/>
      <c r="AH1672" s="36"/>
      <c r="AI1672" s="36"/>
      <c r="AJ1672" s="36"/>
    </row>
    <row r="1673" spans="14:36" ht="12.75">
      <c r="N1673" s="46"/>
      <c r="O1673" s="46"/>
      <c r="P1673" s="46"/>
      <c r="AF1673" s="36"/>
      <c r="AG1673" s="36"/>
      <c r="AH1673" s="36"/>
      <c r="AI1673" s="36"/>
      <c r="AJ1673" s="36"/>
    </row>
    <row r="1674" spans="14:36" ht="12.75">
      <c r="N1674" s="46"/>
      <c r="O1674" s="46"/>
      <c r="P1674" s="46"/>
      <c r="AF1674" s="36"/>
      <c r="AG1674" s="36"/>
      <c r="AH1674" s="36"/>
      <c r="AI1674" s="36"/>
      <c r="AJ1674" s="36"/>
    </row>
    <row r="1675" spans="14:36" ht="12.75">
      <c r="N1675" s="46"/>
      <c r="O1675" s="46"/>
      <c r="P1675" s="46"/>
      <c r="AF1675" s="36"/>
      <c r="AG1675" s="36"/>
      <c r="AH1675" s="36"/>
      <c r="AI1675" s="36"/>
      <c r="AJ1675" s="36"/>
    </row>
    <row r="1676" spans="14:36" ht="12.75">
      <c r="N1676" s="46"/>
      <c r="O1676" s="46"/>
      <c r="P1676" s="46"/>
      <c r="AF1676" s="36"/>
      <c r="AG1676" s="36"/>
      <c r="AH1676" s="36"/>
      <c r="AI1676" s="36"/>
      <c r="AJ1676" s="36"/>
    </row>
    <row r="1677" spans="14:36" ht="12.75">
      <c r="N1677" s="46"/>
      <c r="O1677" s="46"/>
      <c r="P1677" s="46"/>
      <c r="AF1677" s="36"/>
      <c r="AG1677" s="36"/>
      <c r="AH1677" s="36"/>
      <c r="AI1677" s="36"/>
      <c r="AJ1677" s="36"/>
    </row>
    <row r="1678" spans="14:36" ht="12.75">
      <c r="N1678" s="46"/>
      <c r="O1678" s="46"/>
      <c r="P1678" s="46"/>
      <c r="AF1678" s="36"/>
      <c r="AG1678" s="36"/>
      <c r="AH1678" s="36"/>
      <c r="AI1678" s="36"/>
      <c r="AJ1678" s="36"/>
    </row>
    <row r="1679" spans="14:36" ht="12.75">
      <c r="N1679" s="46"/>
      <c r="O1679" s="46"/>
      <c r="P1679" s="46"/>
      <c r="AF1679" s="36"/>
      <c r="AG1679" s="36"/>
      <c r="AH1679" s="36"/>
      <c r="AI1679" s="36"/>
      <c r="AJ1679" s="36"/>
    </row>
    <row r="1680" spans="14:36" ht="12.75">
      <c r="N1680" s="46"/>
      <c r="O1680" s="46"/>
      <c r="P1680" s="46"/>
      <c r="AF1680" s="36"/>
      <c r="AG1680" s="36"/>
      <c r="AH1680" s="36"/>
      <c r="AI1680" s="36"/>
      <c r="AJ1680" s="36"/>
    </row>
    <row r="1681" spans="14:36" ht="12.75">
      <c r="N1681" s="46"/>
      <c r="O1681" s="46"/>
      <c r="P1681" s="46"/>
      <c r="AF1681" s="36"/>
      <c r="AG1681" s="36"/>
      <c r="AH1681" s="36"/>
      <c r="AI1681" s="36"/>
      <c r="AJ1681" s="36"/>
    </row>
    <row r="1682" spans="14:36" ht="12.75">
      <c r="N1682" s="46"/>
      <c r="O1682" s="46"/>
      <c r="P1682" s="46"/>
      <c r="AF1682" s="36"/>
      <c r="AG1682" s="36"/>
      <c r="AH1682" s="36"/>
      <c r="AI1682" s="36"/>
      <c r="AJ1682" s="36"/>
    </row>
    <row r="1683" spans="14:36" ht="12.75">
      <c r="N1683" s="46"/>
      <c r="O1683" s="46"/>
      <c r="P1683" s="46"/>
      <c r="AF1683" s="36"/>
      <c r="AG1683" s="36"/>
      <c r="AH1683" s="36"/>
      <c r="AI1683" s="36"/>
      <c r="AJ1683" s="36"/>
    </row>
    <row r="1684" spans="14:36" ht="12.75">
      <c r="N1684" s="46"/>
      <c r="O1684" s="46"/>
      <c r="P1684" s="46"/>
      <c r="AF1684" s="36"/>
      <c r="AG1684" s="36"/>
      <c r="AH1684" s="36"/>
      <c r="AI1684" s="36"/>
      <c r="AJ1684" s="36"/>
    </row>
    <row r="1685" spans="14:36" ht="12.75">
      <c r="N1685" s="46"/>
      <c r="O1685" s="46"/>
      <c r="P1685" s="46"/>
      <c r="AF1685" s="36"/>
      <c r="AG1685" s="36"/>
      <c r="AH1685" s="36"/>
      <c r="AI1685" s="36"/>
      <c r="AJ1685" s="36"/>
    </row>
    <row r="1686" spans="14:36" ht="12.75">
      <c r="N1686" s="46"/>
      <c r="O1686" s="46"/>
      <c r="P1686" s="46"/>
      <c r="AF1686" s="36"/>
      <c r="AG1686" s="36"/>
      <c r="AH1686" s="36"/>
      <c r="AI1686" s="36"/>
      <c r="AJ1686" s="36"/>
    </row>
    <row r="1687" spans="14:36" ht="12.75">
      <c r="N1687" s="46"/>
      <c r="O1687" s="46"/>
      <c r="P1687" s="46"/>
      <c r="AF1687" s="36"/>
      <c r="AG1687" s="36"/>
      <c r="AH1687" s="36"/>
      <c r="AI1687" s="36"/>
      <c r="AJ1687" s="36"/>
    </row>
    <row r="1688" spans="14:36" ht="12.75">
      <c r="N1688" s="46"/>
      <c r="O1688" s="46"/>
      <c r="P1688" s="46"/>
      <c r="AF1688" s="36"/>
      <c r="AG1688" s="36"/>
      <c r="AH1688" s="36"/>
      <c r="AI1688" s="36"/>
      <c r="AJ1688" s="36"/>
    </row>
    <row r="1689" spans="14:36" ht="12.75">
      <c r="N1689" s="46"/>
      <c r="O1689" s="46"/>
      <c r="P1689" s="46"/>
      <c r="AF1689" s="36"/>
      <c r="AG1689" s="36"/>
      <c r="AH1689" s="36"/>
      <c r="AI1689" s="36"/>
      <c r="AJ1689" s="36"/>
    </row>
    <row r="1690" spans="14:36" ht="12.75">
      <c r="N1690" s="46"/>
      <c r="O1690" s="46"/>
      <c r="P1690" s="46"/>
      <c r="AF1690" s="36"/>
      <c r="AG1690" s="36"/>
      <c r="AH1690" s="36"/>
      <c r="AI1690" s="36"/>
      <c r="AJ1690" s="36"/>
    </row>
    <row r="1691" spans="14:36" ht="12.75">
      <c r="N1691" s="46"/>
      <c r="O1691" s="46"/>
      <c r="P1691" s="46"/>
      <c r="AF1691" s="36"/>
      <c r="AG1691" s="36"/>
      <c r="AH1691" s="36"/>
      <c r="AI1691" s="36"/>
      <c r="AJ1691" s="36"/>
    </row>
    <row r="1692" spans="14:36" ht="12.75">
      <c r="N1692" s="46"/>
      <c r="O1692" s="46"/>
      <c r="P1692" s="46"/>
      <c r="AF1692" s="36"/>
      <c r="AG1692" s="36"/>
      <c r="AH1692" s="36"/>
      <c r="AI1692" s="36"/>
      <c r="AJ1692" s="36"/>
    </row>
    <row r="1693" spans="14:36" ht="12.75">
      <c r="N1693" s="46"/>
      <c r="O1693" s="46"/>
      <c r="P1693" s="46"/>
      <c r="AF1693" s="36"/>
      <c r="AG1693" s="36"/>
      <c r="AH1693" s="36"/>
      <c r="AI1693" s="36"/>
      <c r="AJ1693" s="36"/>
    </row>
    <row r="1694" spans="14:36" ht="12.75">
      <c r="N1694" s="46"/>
      <c r="O1694" s="46"/>
      <c r="P1694" s="46"/>
      <c r="AF1694" s="36"/>
      <c r="AG1694" s="36"/>
      <c r="AH1694" s="36"/>
      <c r="AI1694" s="36"/>
      <c r="AJ1694" s="36"/>
    </row>
    <row r="1695" spans="14:36" ht="12.75">
      <c r="N1695" s="46"/>
      <c r="O1695" s="46"/>
      <c r="P1695" s="46"/>
      <c r="AF1695" s="36"/>
      <c r="AG1695" s="36"/>
      <c r="AH1695" s="36"/>
      <c r="AI1695" s="36"/>
      <c r="AJ1695" s="36"/>
    </row>
    <row r="1696" spans="14:36" ht="12.75">
      <c r="N1696" s="46"/>
      <c r="O1696" s="46"/>
      <c r="P1696" s="46"/>
      <c r="AF1696" s="36"/>
      <c r="AG1696" s="36"/>
      <c r="AH1696" s="36"/>
      <c r="AI1696" s="36"/>
      <c r="AJ1696" s="36"/>
    </row>
    <row r="1697" spans="14:36" ht="12.75">
      <c r="N1697" s="46"/>
      <c r="O1697" s="46"/>
      <c r="P1697" s="46"/>
      <c r="AF1697" s="36"/>
      <c r="AG1697" s="36"/>
      <c r="AH1697" s="36"/>
      <c r="AI1697" s="36"/>
      <c r="AJ1697" s="36"/>
    </row>
    <row r="1698" spans="14:36" ht="12.75">
      <c r="N1698" s="46"/>
      <c r="O1698" s="46"/>
      <c r="P1698" s="46"/>
      <c r="AF1698" s="36"/>
      <c r="AG1698" s="36"/>
      <c r="AH1698" s="36"/>
      <c r="AI1698" s="36"/>
      <c r="AJ1698" s="36"/>
    </row>
    <row r="1699" spans="14:36" ht="12.75">
      <c r="N1699" s="46"/>
      <c r="O1699" s="46"/>
      <c r="P1699" s="46"/>
      <c r="AF1699" s="36"/>
      <c r="AG1699" s="36"/>
      <c r="AH1699" s="36"/>
      <c r="AI1699" s="36"/>
      <c r="AJ1699" s="36"/>
    </row>
    <row r="1700" spans="14:36" ht="12.75">
      <c r="N1700" s="46"/>
      <c r="O1700" s="46"/>
      <c r="P1700" s="46"/>
      <c r="AF1700" s="36"/>
      <c r="AG1700" s="36"/>
      <c r="AH1700" s="36"/>
      <c r="AI1700" s="36"/>
      <c r="AJ1700" s="36"/>
    </row>
    <row r="1701" spans="14:36" ht="12.75">
      <c r="N1701" s="46"/>
      <c r="O1701" s="46"/>
      <c r="P1701" s="46"/>
      <c r="AF1701" s="36"/>
      <c r="AG1701" s="36"/>
      <c r="AH1701" s="36"/>
      <c r="AI1701" s="36"/>
      <c r="AJ1701" s="36"/>
    </row>
    <row r="1702" spans="14:36" ht="12.75">
      <c r="N1702" s="46"/>
      <c r="O1702" s="46"/>
      <c r="P1702" s="46"/>
      <c r="AF1702" s="36"/>
      <c r="AG1702" s="36"/>
      <c r="AH1702" s="36"/>
      <c r="AI1702" s="36"/>
      <c r="AJ1702" s="36"/>
    </row>
    <row r="1703" spans="14:36" ht="12.75">
      <c r="N1703" s="46"/>
      <c r="O1703" s="46"/>
      <c r="P1703" s="46"/>
      <c r="AF1703" s="36"/>
      <c r="AG1703" s="36"/>
      <c r="AH1703" s="36"/>
      <c r="AI1703" s="36"/>
      <c r="AJ1703" s="36"/>
    </row>
    <row r="1704" spans="14:36" ht="12.75">
      <c r="N1704" s="46"/>
      <c r="O1704" s="46"/>
      <c r="P1704" s="46"/>
      <c r="AF1704" s="36"/>
      <c r="AG1704" s="36"/>
      <c r="AH1704" s="36"/>
      <c r="AI1704" s="36"/>
      <c r="AJ1704" s="36"/>
    </row>
    <row r="1705" spans="14:36" ht="12.75">
      <c r="N1705" s="46"/>
      <c r="O1705" s="46"/>
      <c r="P1705" s="46"/>
      <c r="AF1705" s="36"/>
      <c r="AG1705" s="36"/>
      <c r="AH1705" s="36"/>
      <c r="AI1705" s="36"/>
      <c r="AJ1705" s="36"/>
    </row>
    <row r="1706" spans="14:36" ht="12.75">
      <c r="N1706" s="46"/>
      <c r="O1706" s="46"/>
      <c r="P1706" s="46"/>
      <c r="AF1706" s="36"/>
      <c r="AG1706" s="36"/>
      <c r="AH1706" s="36"/>
      <c r="AI1706" s="36"/>
      <c r="AJ1706" s="36"/>
    </row>
    <row r="1707" spans="14:36" ht="12.75">
      <c r="N1707" s="46"/>
      <c r="O1707" s="46"/>
      <c r="P1707" s="46"/>
      <c r="AF1707" s="36"/>
      <c r="AG1707" s="36"/>
      <c r="AH1707" s="36"/>
      <c r="AI1707" s="36"/>
      <c r="AJ1707" s="36"/>
    </row>
    <row r="1708" spans="14:36" ht="12.75">
      <c r="N1708" s="46"/>
      <c r="O1708" s="46"/>
      <c r="P1708" s="46"/>
      <c r="AF1708" s="36"/>
      <c r="AG1708" s="36"/>
      <c r="AH1708" s="36"/>
      <c r="AI1708" s="36"/>
      <c r="AJ1708" s="36"/>
    </row>
    <row r="1709" spans="14:36" ht="12.75">
      <c r="N1709" s="46"/>
      <c r="O1709" s="46"/>
      <c r="P1709" s="46"/>
      <c r="AF1709" s="36"/>
      <c r="AG1709" s="36"/>
      <c r="AH1709" s="36"/>
      <c r="AI1709" s="36"/>
      <c r="AJ1709" s="36"/>
    </row>
    <row r="1710" spans="14:36" ht="12.75">
      <c r="N1710" s="46"/>
      <c r="O1710" s="46"/>
      <c r="P1710" s="46"/>
      <c r="AF1710" s="36"/>
      <c r="AG1710" s="36"/>
      <c r="AH1710" s="36"/>
      <c r="AI1710" s="36"/>
      <c r="AJ1710" s="36"/>
    </row>
    <row r="1711" spans="14:36" ht="12.75">
      <c r="N1711" s="46"/>
      <c r="O1711" s="46"/>
      <c r="P1711" s="46"/>
      <c r="AF1711" s="36"/>
      <c r="AG1711" s="36"/>
      <c r="AH1711" s="36"/>
      <c r="AI1711" s="36"/>
      <c r="AJ1711" s="36"/>
    </row>
    <row r="1712" spans="14:36" ht="12.75">
      <c r="N1712" s="46"/>
      <c r="O1712" s="46"/>
      <c r="P1712" s="46"/>
      <c r="AF1712" s="36"/>
      <c r="AG1712" s="36"/>
      <c r="AH1712" s="36"/>
      <c r="AI1712" s="36"/>
      <c r="AJ1712" s="36"/>
    </row>
    <row r="1713" spans="14:36" ht="12.75">
      <c r="N1713" s="46"/>
      <c r="O1713" s="46"/>
      <c r="P1713" s="46"/>
      <c r="AF1713" s="36"/>
      <c r="AG1713" s="36"/>
      <c r="AH1713" s="36"/>
      <c r="AI1713" s="36"/>
      <c r="AJ1713" s="36"/>
    </row>
    <row r="1714" spans="14:36" ht="12.75">
      <c r="N1714" s="46"/>
      <c r="O1714" s="46"/>
      <c r="P1714" s="46"/>
      <c r="AF1714" s="36"/>
      <c r="AG1714" s="36"/>
      <c r="AH1714" s="36"/>
      <c r="AI1714" s="36"/>
      <c r="AJ1714" s="36"/>
    </row>
    <row r="1715" spans="14:36" ht="12.75">
      <c r="N1715" s="46"/>
      <c r="O1715" s="46"/>
      <c r="P1715" s="46"/>
      <c r="AF1715" s="36"/>
      <c r="AG1715" s="36"/>
      <c r="AH1715" s="36"/>
      <c r="AI1715" s="36"/>
      <c r="AJ1715" s="36"/>
    </row>
    <row r="1716" spans="14:36" ht="12.75">
      <c r="N1716" s="46"/>
      <c r="O1716" s="46"/>
      <c r="P1716" s="46"/>
      <c r="AF1716" s="36"/>
      <c r="AG1716" s="36"/>
      <c r="AH1716" s="36"/>
      <c r="AI1716" s="36"/>
      <c r="AJ1716" s="36"/>
    </row>
    <row r="1717" spans="14:36" ht="12.75">
      <c r="N1717" s="46"/>
      <c r="O1717" s="46"/>
      <c r="P1717" s="46"/>
      <c r="AF1717" s="36"/>
      <c r="AG1717" s="36"/>
      <c r="AH1717" s="36"/>
      <c r="AI1717" s="36"/>
      <c r="AJ1717" s="36"/>
    </row>
    <row r="1718" spans="14:36" ht="12.75">
      <c r="N1718" s="46"/>
      <c r="O1718" s="46"/>
      <c r="P1718" s="46"/>
      <c r="AF1718" s="36"/>
      <c r="AG1718" s="36"/>
      <c r="AH1718" s="36"/>
      <c r="AI1718" s="36"/>
      <c r="AJ1718" s="36"/>
    </row>
    <row r="1719" spans="14:36" ht="12.75">
      <c r="N1719" s="46"/>
      <c r="O1719" s="46"/>
      <c r="P1719" s="46"/>
      <c r="AF1719" s="36"/>
      <c r="AG1719" s="36"/>
      <c r="AH1719" s="36"/>
      <c r="AI1719" s="36"/>
      <c r="AJ1719" s="36"/>
    </row>
    <row r="1720" spans="14:36" ht="12.75">
      <c r="N1720" s="46"/>
      <c r="O1720" s="46"/>
      <c r="P1720" s="46"/>
      <c r="AF1720" s="36"/>
      <c r="AG1720" s="36"/>
      <c r="AH1720" s="36"/>
      <c r="AI1720" s="36"/>
      <c r="AJ1720" s="36"/>
    </row>
    <row r="1721" spans="14:36" ht="12.75">
      <c r="N1721" s="46"/>
      <c r="O1721" s="46"/>
      <c r="P1721" s="46"/>
      <c r="AF1721" s="36"/>
      <c r="AG1721" s="36"/>
      <c r="AH1721" s="36"/>
      <c r="AI1721" s="36"/>
      <c r="AJ1721" s="36"/>
    </row>
    <row r="1722" spans="14:36" ht="12.75">
      <c r="N1722" s="46"/>
      <c r="O1722" s="46"/>
      <c r="P1722" s="46"/>
      <c r="AF1722" s="36"/>
      <c r="AG1722" s="36"/>
      <c r="AH1722" s="36"/>
      <c r="AI1722" s="36"/>
      <c r="AJ1722" s="36"/>
    </row>
    <row r="1723" spans="14:36" ht="12.75">
      <c r="N1723" s="46"/>
      <c r="O1723" s="46"/>
      <c r="P1723" s="46"/>
      <c r="AF1723" s="36"/>
      <c r="AG1723" s="36"/>
      <c r="AH1723" s="36"/>
      <c r="AI1723" s="36"/>
      <c r="AJ1723" s="36"/>
    </row>
    <row r="1724" spans="14:36" ht="12.75">
      <c r="N1724" s="46"/>
      <c r="O1724" s="46"/>
      <c r="P1724" s="46"/>
      <c r="AF1724" s="36"/>
      <c r="AG1724" s="36"/>
      <c r="AH1724" s="36"/>
      <c r="AI1724" s="36"/>
      <c r="AJ1724" s="36"/>
    </row>
    <row r="1725" spans="14:36" ht="12.75">
      <c r="N1725" s="46"/>
      <c r="O1725" s="46"/>
      <c r="P1725" s="46"/>
      <c r="AF1725" s="36"/>
      <c r="AG1725" s="36"/>
      <c r="AH1725" s="36"/>
      <c r="AI1725" s="36"/>
      <c r="AJ1725" s="36"/>
    </row>
    <row r="1726" spans="14:36" ht="12.75">
      <c r="N1726" s="46"/>
      <c r="O1726" s="46"/>
      <c r="P1726" s="46"/>
      <c r="AF1726" s="36"/>
      <c r="AG1726" s="36"/>
      <c r="AH1726" s="36"/>
      <c r="AI1726" s="36"/>
      <c r="AJ1726" s="36"/>
    </row>
    <row r="1727" spans="14:36" ht="12.75">
      <c r="N1727" s="46"/>
      <c r="O1727" s="46"/>
      <c r="P1727" s="46"/>
      <c r="AF1727" s="36"/>
      <c r="AG1727" s="36"/>
      <c r="AH1727" s="36"/>
      <c r="AI1727" s="36"/>
      <c r="AJ1727" s="36"/>
    </row>
    <row r="1728" spans="14:36" ht="12.75">
      <c r="N1728" s="46"/>
      <c r="O1728" s="46"/>
      <c r="P1728" s="46"/>
      <c r="AF1728" s="36"/>
      <c r="AG1728" s="36"/>
      <c r="AH1728" s="36"/>
      <c r="AI1728" s="36"/>
      <c r="AJ1728" s="36"/>
    </row>
    <row r="1729" spans="14:36" ht="12.75">
      <c r="N1729" s="46"/>
      <c r="O1729" s="46"/>
      <c r="P1729" s="46"/>
      <c r="AF1729" s="36"/>
      <c r="AG1729" s="36"/>
      <c r="AH1729" s="36"/>
      <c r="AI1729" s="36"/>
      <c r="AJ1729" s="36"/>
    </row>
    <row r="1730" spans="14:36" ht="12.75">
      <c r="N1730" s="46"/>
      <c r="O1730" s="46"/>
      <c r="P1730" s="46"/>
      <c r="AF1730" s="36"/>
      <c r="AG1730" s="36"/>
      <c r="AH1730" s="36"/>
      <c r="AI1730" s="36"/>
      <c r="AJ1730" s="36"/>
    </row>
    <row r="1731" spans="14:36" ht="12.75">
      <c r="N1731" s="46"/>
      <c r="O1731" s="46"/>
      <c r="P1731" s="46"/>
      <c r="AF1731" s="36"/>
      <c r="AG1731" s="36"/>
      <c r="AH1731" s="36"/>
      <c r="AI1731" s="36"/>
      <c r="AJ1731" s="36"/>
    </row>
    <row r="1732" spans="14:36" ht="12.75">
      <c r="N1732" s="46"/>
      <c r="O1732" s="46"/>
      <c r="P1732" s="46"/>
      <c r="AF1732" s="36"/>
      <c r="AG1732" s="36"/>
      <c r="AH1732" s="36"/>
      <c r="AI1732" s="36"/>
      <c r="AJ1732" s="36"/>
    </row>
    <row r="1733" spans="14:36" ht="12.75">
      <c r="N1733" s="46"/>
      <c r="O1733" s="46"/>
      <c r="P1733" s="46"/>
      <c r="AF1733" s="36"/>
      <c r="AG1733" s="36"/>
      <c r="AH1733" s="36"/>
      <c r="AI1733" s="36"/>
      <c r="AJ1733" s="36"/>
    </row>
    <row r="1734" spans="14:36" ht="12.75">
      <c r="N1734" s="46"/>
      <c r="O1734" s="46"/>
      <c r="P1734" s="46"/>
      <c r="AF1734" s="36"/>
      <c r="AG1734" s="36"/>
      <c r="AH1734" s="36"/>
      <c r="AI1734" s="36"/>
      <c r="AJ1734" s="36"/>
    </row>
    <row r="1735" spans="14:36" ht="12.75">
      <c r="N1735" s="46"/>
      <c r="O1735" s="46"/>
      <c r="P1735" s="46"/>
      <c r="AF1735" s="36"/>
      <c r="AG1735" s="36"/>
      <c r="AH1735" s="36"/>
      <c r="AI1735" s="36"/>
      <c r="AJ1735" s="36"/>
    </row>
    <row r="1736" spans="14:36" ht="12.75">
      <c r="N1736" s="46"/>
      <c r="O1736" s="46"/>
      <c r="P1736" s="46"/>
      <c r="AF1736" s="36"/>
      <c r="AG1736" s="36"/>
      <c r="AH1736" s="36"/>
      <c r="AI1736" s="36"/>
      <c r="AJ1736" s="36"/>
    </row>
    <row r="1737" spans="14:36" ht="12.75">
      <c r="N1737" s="46"/>
      <c r="O1737" s="46"/>
      <c r="P1737" s="46"/>
      <c r="AF1737" s="36"/>
      <c r="AG1737" s="36"/>
      <c r="AH1737" s="36"/>
      <c r="AI1737" s="36"/>
      <c r="AJ1737" s="36"/>
    </row>
    <row r="1738" spans="14:36" ht="12.75">
      <c r="N1738" s="46"/>
      <c r="O1738" s="46"/>
      <c r="P1738" s="46"/>
      <c r="AF1738" s="36"/>
      <c r="AG1738" s="36"/>
      <c r="AH1738" s="36"/>
      <c r="AI1738" s="36"/>
      <c r="AJ1738" s="36"/>
    </row>
    <row r="1739" spans="14:36" ht="12.75">
      <c r="N1739" s="46"/>
      <c r="O1739" s="46"/>
      <c r="P1739" s="46"/>
      <c r="AF1739" s="36"/>
      <c r="AG1739" s="36"/>
      <c r="AH1739" s="36"/>
      <c r="AI1739" s="36"/>
      <c r="AJ1739" s="36"/>
    </row>
    <row r="1740" spans="14:36" ht="12.75">
      <c r="N1740" s="46"/>
      <c r="O1740" s="46"/>
      <c r="P1740" s="46"/>
      <c r="AF1740" s="36"/>
      <c r="AG1740" s="36"/>
      <c r="AH1740" s="36"/>
      <c r="AI1740" s="36"/>
      <c r="AJ1740" s="36"/>
    </row>
    <row r="1741" spans="14:36" ht="12.75">
      <c r="N1741" s="46"/>
      <c r="O1741" s="46"/>
      <c r="P1741" s="46"/>
      <c r="AF1741" s="36"/>
      <c r="AG1741" s="36"/>
      <c r="AH1741" s="36"/>
      <c r="AI1741" s="36"/>
      <c r="AJ1741" s="36"/>
    </row>
    <row r="1742" spans="14:36" ht="12.75">
      <c r="N1742" s="46"/>
      <c r="O1742" s="46"/>
      <c r="P1742" s="46"/>
      <c r="AF1742" s="36"/>
      <c r="AG1742" s="36"/>
      <c r="AH1742" s="36"/>
      <c r="AI1742" s="36"/>
      <c r="AJ1742" s="36"/>
    </row>
    <row r="1743" spans="14:36" ht="12.75">
      <c r="N1743" s="46"/>
      <c r="O1743" s="46"/>
      <c r="P1743" s="46"/>
      <c r="AF1743" s="36"/>
      <c r="AG1743" s="36"/>
      <c r="AH1743" s="36"/>
      <c r="AI1743" s="36"/>
      <c r="AJ1743" s="36"/>
    </row>
    <row r="1744" spans="14:36" ht="12.75">
      <c r="N1744" s="46"/>
      <c r="O1744" s="46"/>
      <c r="P1744" s="46"/>
      <c r="AF1744" s="36"/>
      <c r="AG1744" s="36"/>
      <c r="AH1744" s="36"/>
      <c r="AI1744" s="36"/>
      <c r="AJ1744" s="36"/>
    </row>
    <row r="1745" spans="14:36" ht="12.75">
      <c r="N1745" s="46"/>
      <c r="O1745" s="46"/>
      <c r="P1745" s="46"/>
      <c r="AF1745" s="36"/>
      <c r="AG1745" s="36"/>
      <c r="AH1745" s="36"/>
      <c r="AI1745" s="36"/>
      <c r="AJ1745" s="36"/>
    </row>
    <row r="1746" spans="14:36" ht="12.75">
      <c r="N1746" s="46"/>
      <c r="O1746" s="46"/>
      <c r="P1746" s="46"/>
      <c r="AF1746" s="36"/>
      <c r="AG1746" s="36"/>
      <c r="AH1746" s="36"/>
      <c r="AI1746" s="36"/>
      <c r="AJ1746" s="36"/>
    </row>
    <row r="1747" spans="14:36" ht="12.75">
      <c r="N1747" s="46"/>
      <c r="O1747" s="46"/>
      <c r="P1747" s="46"/>
      <c r="AF1747" s="36"/>
      <c r="AG1747" s="36"/>
      <c r="AH1747" s="36"/>
      <c r="AI1747" s="36"/>
      <c r="AJ1747" s="36"/>
    </row>
    <row r="1748" spans="14:36" ht="12.75">
      <c r="N1748" s="46"/>
      <c r="O1748" s="46"/>
      <c r="P1748" s="46"/>
      <c r="AF1748" s="36"/>
      <c r="AG1748" s="36"/>
      <c r="AH1748" s="36"/>
      <c r="AI1748" s="36"/>
      <c r="AJ1748" s="36"/>
    </row>
    <row r="1749" spans="14:36" ht="12.75">
      <c r="N1749" s="46"/>
      <c r="O1749" s="46"/>
      <c r="P1749" s="46"/>
      <c r="AF1749" s="36"/>
      <c r="AG1749" s="36"/>
      <c r="AH1749" s="36"/>
      <c r="AI1749" s="36"/>
      <c r="AJ1749" s="36"/>
    </row>
    <row r="1750" spans="14:36" ht="12.75">
      <c r="N1750" s="46"/>
      <c r="O1750" s="46"/>
      <c r="P1750" s="46"/>
      <c r="AF1750" s="36"/>
      <c r="AG1750" s="36"/>
      <c r="AH1750" s="36"/>
      <c r="AI1750" s="36"/>
      <c r="AJ1750" s="36"/>
    </row>
    <row r="1751" spans="14:36" ht="12.75">
      <c r="N1751" s="46"/>
      <c r="O1751" s="46"/>
      <c r="P1751" s="46"/>
      <c r="AF1751" s="36"/>
      <c r="AG1751" s="36"/>
      <c r="AH1751" s="36"/>
      <c r="AI1751" s="36"/>
      <c r="AJ1751" s="36"/>
    </row>
    <row r="1752" spans="14:36" ht="12.75">
      <c r="N1752" s="46"/>
      <c r="O1752" s="46"/>
      <c r="P1752" s="46"/>
      <c r="AF1752" s="36"/>
      <c r="AG1752" s="36"/>
      <c r="AH1752" s="36"/>
      <c r="AI1752" s="36"/>
      <c r="AJ1752" s="36"/>
    </row>
    <row r="1753" spans="14:36" ht="12.75">
      <c r="N1753" s="46"/>
      <c r="O1753" s="46"/>
      <c r="P1753" s="46"/>
      <c r="AF1753" s="36"/>
      <c r="AG1753" s="36"/>
      <c r="AH1753" s="36"/>
      <c r="AI1753" s="36"/>
      <c r="AJ1753" s="36"/>
    </row>
    <row r="1754" spans="14:36" ht="12.75">
      <c r="N1754" s="46"/>
      <c r="O1754" s="46"/>
      <c r="P1754" s="46"/>
      <c r="AF1754" s="36"/>
      <c r="AG1754" s="36"/>
      <c r="AH1754" s="36"/>
      <c r="AI1754" s="36"/>
      <c r="AJ1754" s="36"/>
    </row>
    <row r="1755" spans="14:36" ht="12.75">
      <c r="N1755" s="46"/>
      <c r="O1755" s="46"/>
      <c r="P1755" s="46"/>
      <c r="AF1755" s="36"/>
      <c r="AG1755" s="36"/>
      <c r="AH1755" s="36"/>
      <c r="AI1755" s="36"/>
      <c r="AJ1755" s="36"/>
    </row>
    <row r="1756" spans="14:36" ht="12.75">
      <c r="N1756" s="46"/>
      <c r="O1756" s="46"/>
      <c r="P1756" s="46"/>
      <c r="AF1756" s="36"/>
      <c r="AG1756" s="36"/>
      <c r="AH1756" s="36"/>
      <c r="AI1756" s="36"/>
      <c r="AJ1756" s="36"/>
    </row>
    <row r="1757" spans="14:36" ht="12.75">
      <c r="N1757" s="46"/>
      <c r="O1757" s="46"/>
      <c r="P1757" s="46"/>
      <c r="AF1757" s="36"/>
      <c r="AG1757" s="36"/>
      <c r="AH1757" s="36"/>
      <c r="AI1757" s="36"/>
      <c r="AJ1757" s="36"/>
    </row>
    <row r="1758" spans="14:36" ht="12.75">
      <c r="N1758" s="46"/>
      <c r="O1758" s="46"/>
      <c r="P1758" s="46"/>
      <c r="AF1758" s="36"/>
      <c r="AG1758" s="36"/>
      <c r="AH1758" s="36"/>
      <c r="AI1758" s="36"/>
      <c r="AJ1758" s="36"/>
    </row>
    <row r="1759" spans="14:36" ht="12.75">
      <c r="N1759" s="46"/>
      <c r="O1759" s="46"/>
      <c r="P1759" s="46"/>
      <c r="AF1759" s="36"/>
      <c r="AG1759" s="36"/>
      <c r="AH1759" s="36"/>
      <c r="AI1759" s="36"/>
      <c r="AJ1759" s="36"/>
    </row>
    <row r="1760" spans="14:36" ht="12.75">
      <c r="N1760" s="46"/>
      <c r="O1760" s="46"/>
      <c r="P1760" s="46"/>
      <c r="AF1760" s="36"/>
      <c r="AG1760" s="36"/>
      <c r="AH1760" s="36"/>
      <c r="AI1760" s="36"/>
      <c r="AJ1760" s="36"/>
    </row>
    <row r="1761" spans="14:36" ht="12.75">
      <c r="N1761" s="46"/>
      <c r="O1761" s="46"/>
      <c r="P1761" s="46"/>
      <c r="AF1761" s="36"/>
      <c r="AG1761" s="36"/>
      <c r="AH1761" s="36"/>
      <c r="AI1761" s="36"/>
      <c r="AJ1761" s="36"/>
    </row>
    <row r="1762" spans="14:36" ht="12.75">
      <c r="N1762" s="46"/>
      <c r="O1762" s="46"/>
      <c r="P1762" s="46"/>
      <c r="AF1762" s="36"/>
      <c r="AG1762" s="36"/>
      <c r="AH1762" s="36"/>
      <c r="AI1762" s="36"/>
      <c r="AJ1762" s="36"/>
    </row>
    <row r="1763" spans="14:36" ht="12.75">
      <c r="N1763" s="46"/>
      <c r="O1763" s="46"/>
      <c r="P1763" s="46"/>
      <c r="AF1763" s="36"/>
      <c r="AG1763" s="36"/>
      <c r="AH1763" s="36"/>
      <c r="AI1763" s="36"/>
      <c r="AJ1763" s="36"/>
    </row>
    <row r="1764" spans="14:36" ht="12.75">
      <c r="N1764" s="46"/>
      <c r="O1764" s="46"/>
      <c r="P1764" s="46"/>
      <c r="AF1764" s="36"/>
      <c r="AG1764" s="36"/>
      <c r="AH1764" s="36"/>
      <c r="AI1764" s="36"/>
      <c r="AJ1764" s="36"/>
    </row>
    <row r="1765" spans="14:36" ht="12.75">
      <c r="N1765" s="46"/>
      <c r="O1765" s="46"/>
      <c r="P1765" s="46"/>
      <c r="AF1765" s="36"/>
      <c r="AG1765" s="36"/>
      <c r="AH1765" s="36"/>
      <c r="AI1765" s="36"/>
      <c r="AJ1765" s="36"/>
    </row>
    <row r="1766" spans="14:36" ht="12.75">
      <c r="N1766" s="46"/>
      <c r="O1766" s="46"/>
      <c r="P1766" s="46"/>
      <c r="AF1766" s="36"/>
      <c r="AG1766" s="36"/>
      <c r="AH1766" s="36"/>
      <c r="AI1766" s="36"/>
      <c r="AJ1766" s="36"/>
    </row>
    <row r="1767" spans="14:36" ht="12.75">
      <c r="N1767" s="46"/>
      <c r="O1767" s="46"/>
      <c r="P1767" s="46"/>
      <c r="AF1767" s="36"/>
      <c r="AG1767" s="36"/>
      <c r="AH1767" s="36"/>
      <c r="AI1767" s="36"/>
      <c r="AJ1767" s="36"/>
    </row>
    <row r="1768" spans="14:36" ht="12.75">
      <c r="N1768" s="46"/>
      <c r="O1768" s="46"/>
      <c r="P1768" s="46"/>
      <c r="AF1768" s="36"/>
      <c r="AG1768" s="36"/>
      <c r="AH1768" s="36"/>
      <c r="AI1768" s="36"/>
      <c r="AJ1768" s="36"/>
    </row>
    <row r="1769" spans="14:36" ht="12.75">
      <c r="N1769" s="46"/>
      <c r="O1769" s="46"/>
      <c r="P1769" s="46"/>
      <c r="AF1769" s="36"/>
      <c r="AG1769" s="36"/>
      <c r="AH1769" s="36"/>
      <c r="AI1769" s="36"/>
      <c r="AJ1769" s="36"/>
    </row>
    <row r="1770" spans="14:36" ht="12.75">
      <c r="N1770" s="46"/>
      <c r="O1770" s="46"/>
      <c r="P1770" s="46"/>
      <c r="AF1770" s="36"/>
      <c r="AG1770" s="36"/>
      <c r="AH1770" s="36"/>
      <c r="AI1770" s="36"/>
      <c r="AJ1770" s="36"/>
    </row>
    <row r="1771" spans="14:36" ht="12.75">
      <c r="N1771" s="46"/>
      <c r="O1771" s="46"/>
      <c r="P1771" s="46"/>
      <c r="AF1771" s="36"/>
      <c r="AG1771" s="36"/>
      <c r="AH1771" s="36"/>
      <c r="AI1771" s="36"/>
      <c r="AJ1771" s="36"/>
    </row>
    <row r="1772" spans="14:36" ht="12.75">
      <c r="N1772" s="46"/>
      <c r="O1772" s="46"/>
      <c r="P1772" s="46"/>
      <c r="AF1772" s="36"/>
      <c r="AG1772" s="36"/>
      <c r="AH1772" s="36"/>
      <c r="AI1772" s="36"/>
      <c r="AJ1772" s="36"/>
    </row>
    <row r="1773" spans="14:36" ht="12.75">
      <c r="N1773" s="46"/>
      <c r="O1773" s="46"/>
      <c r="P1773" s="46"/>
      <c r="AF1773" s="36"/>
      <c r="AG1773" s="36"/>
      <c r="AH1773" s="36"/>
      <c r="AI1773" s="36"/>
      <c r="AJ1773" s="36"/>
    </row>
    <row r="1774" spans="14:36" ht="12.75">
      <c r="N1774" s="46"/>
      <c r="O1774" s="46"/>
      <c r="P1774" s="46"/>
      <c r="AF1774" s="36"/>
      <c r="AG1774" s="36"/>
      <c r="AH1774" s="36"/>
      <c r="AI1774" s="36"/>
      <c r="AJ1774" s="36"/>
    </row>
    <row r="1775" spans="14:36" ht="12.75">
      <c r="N1775" s="46"/>
      <c r="O1775" s="46"/>
      <c r="P1775" s="46"/>
      <c r="AF1775" s="36"/>
      <c r="AG1775" s="36"/>
      <c r="AH1775" s="36"/>
      <c r="AI1775" s="36"/>
      <c r="AJ1775" s="36"/>
    </row>
    <row r="1776" spans="14:36" ht="12.75">
      <c r="N1776" s="46"/>
      <c r="O1776" s="46"/>
      <c r="P1776" s="46"/>
      <c r="AF1776" s="36"/>
      <c r="AG1776" s="36"/>
      <c r="AH1776" s="36"/>
      <c r="AI1776" s="36"/>
      <c r="AJ1776" s="36"/>
    </row>
    <row r="1777" spans="14:36" ht="12.75">
      <c r="N1777" s="46"/>
      <c r="O1777" s="46"/>
      <c r="P1777" s="46"/>
      <c r="AF1777" s="36"/>
      <c r="AG1777" s="36"/>
      <c r="AH1777" s="36"/>
      <c r="AI1777" s="36"/>
      <c r="AJ1777" s="36"/>
    </row>
    <row r="1778" spans="14:36" ht="12.75">
      <c r="N1778" s="46"/>
      <c r="O1778" s="46"/>
      <c r="P1778" s="46"/>
      <c r="AF1778" s="36"/>
      <c r="AG1778" s="36"/>
      <c r="AH1778" s="36"/>
      <c r="AI1778" s="36"/>
      <c r="AJ1778" s="36"/>
    </row>
    <row r="1779" spans="14:36" ht="12.75">
      <c r="N1779" s="46"/>
      <c r="O1779" s="46"/>
      <c r="P1779" s="46"/>
      <c r="AF1779" s="36"/>
      <c r="AG1779" s="36"/>
      <c r="AH1779" s="36"/>
      <c r="AI1779" s="36"/>
      <c r="AJ1779" s="36"/>
    </row>
    <row r="1780" spans="14:36" ht="12.75">
      <c r="N1780" s="46"/>
      <c r="O1780" s="46"/>
      <c r="P1780" s="46"/>
      <c r="AF1780" s="36"/>
      <c r="AG1780" s="36"/>
      <c r="AH1780" s="36"/>
      <c r="AI1780" s="36"/>
      <c r="AJ1780" s="36"/>
    </row>
    <row r="1781" spans="14:36" ht="12.75">
      <c r="N1781" s="46"/>
      <c r="O1781" s="46"/>
      <c r="P1781" s="46"/>
      <c r="AF1781" s="36"/>
      <c r="AG1781" s="36"/>
      <c r="AH1781" s="36"/>
      <c r="AI1781" s="36"/>
      <c r="AJ1781" s="36"/>
    </row>
    <row r="1782" spans="14:36" ht="12.75">
      <c r="N1782" s="46"/>
      <c r="O1782" s="46"/>
      <c r="P1782" s="46"/>
      <c r="AF1782" s="36"/>
      <c r="AG1782" s="36"/>
      <c r="AH1782" s="36"/>
      <c r="AI1782" s="36"/>
      <c r="AJ1782" s="36"/>
    </row>
    <row r="1783" spans="14:36" ht="12.75">
      <c r="N1783" s="46"/>
      <c r="O1783" s="46"/>
      <c r="P1783" s="46"/>
      <c r="AF1783" s="36"/>
      <c r="AG1783" s="36"/>
      <c r="AH1783" s="36"/>
      <c r="AI1783" s="36"/>
      <c r="AJ1783" s="36"/>
    </row>
    <row r="1784" spans="14:36" ht="12.75">
      <c r="N1784" s="46"/>
      <c r="O1784" s="46"/>
      <c r="P1784" s="46"/>
      <c r="AF1784" s="36"/>
      <c r="AG1784" s="36"/>
      <c r="AH1784" s="36"/>
      <c r="AI1784" s="36"/>
      <c r="AJ1784" s="36"/>
    </row>
    <row r="1785" spans="14:36" ht="12.75">
      <c r="N1785" s="46"/>
      <c r="O1785" s="46"/>
      <c r="P1785" s="46"/>
      <c r="AF1785" s="36"/>
      <c r="AG1785" s="36"/>
      <c r="AH1785" s="36"/>
      <c r="AI1785" s="36"/>
      <c r="AJ1785" s="36"/>
    </row>
    <row r="1786" spans="14:36" ht="12.75">
      <c r="N1786" s="46"/>
      <c r="O1786" s="46"/>
      <c r="P1786" s="46"/>
      <c r="AF1786" s="36"/>
      <c r="AG1786" s="36"/>
      <c r="AH1786" s="36"/>
      <c r="AI1786" s="36"/>
      <c r="AJ1786" s="36"/>
    </row>
    <row r="1787" spans="14:36" ht="12.75">
      <c r="N1787" s="46"/>
      <c r="O1787" s="46"/>
      <c r="P1787" s="46"/>
      <c r="AF1787" s="36"/>
      <c r="AG1787" s="36"/>
      <c r="AH1787" s="36"/>
      <c r="AI1787" s="36"/>
      <c r="AJ1787" s="36"/>
    </row>
    <row r="1788" spans="14:36" ht="12.75">
      <c r="N1788" s="46"/>
      <c r="O1788" s="46"/>
      <c r="P1788" s="46"/>
      <c r="AF1788" s="36"/>
      <c r="AG1788" s="36"/>
      <c r="AH1788" s="36"/>
      <c r="AI1788" s="36"/>
      <c r="AJ1788" s="36"/>
    </row>
    <row r="1789" spans="14:36" ht="12.75">
      <c r="N1789" s="46"/>
      <c r="O1789" s="46"/>
      <c r="P1789" s="46"/>
      <c r="AF1789" s="36"/>
      <c r="AG1789" s="36"/>
      <c r="AH1789" s="36"/>
      <c r="AI1789" s="36"/>
      <c r="AJ1789" s="36"/>
    </row>
    <row r="1790" spans="14:36" ht="12.75">
      <c r="N1790" s="46"/>
      <c r="O1790" s="46"/>
      <c r="P1790" s="46"/>
      <c r="AF1790" s="36"/>
      <c r="AG1790" s="36"/>
      <c r="AH1790" s="36"/>
      <c r="AI1790" s="36"/>
      <c r="AJ1790" s="36"/>
    </row>
    <row r="1791" spans="14:36" ht="12.75">
      <c r="N1791" s="46"/>
      <c r="O1791" s="46"/>
      <c r="P1791" s="46"/>
      <c r="AF1791" s="36"/>
      <c r="AG1791" s="36"/>
      <c r="AH1791" s="36"/>
      <c r="AI1791" s="36"/>
      <c r="AJ1791" s="36"/>
    </row>
    <row r="1792" spans="14:36" ht="12.75">
      <c r="N1792" s="46"/>
      <c r="O1792" s="46"/>
      <c r="P1792" s="46"/>
      <c r="AF1792" s="36"/>
      <c r="AG1792" s="36"/>
      <c r="AH1792" s="36"/>
      <c r="AI1792" s="36"/>
      <c r="AJ1792" s="36"/>
    </row>
    <row r="1793" spans="14:36" ht="12.75">
      <c r="N1793" s="46"/>
      <c r="O1793" s="46"/>
      <c r="P1793" s="46"/>
      <c r="AF1793" s="36"/>
      <c r="AG1793" s="36"/>
      <c r="AH1793" s="36"/>
      <c r="AI1793" s="36"/>
      <c r="AJ1793" s="36"/>
    </row>
    <row r="1794" spans="14:36" ht="12.75">
      <c r="N1794" s="46"/>
      <c r="O1794" s="46"/>
      <c r="P1794" s="46"/>
      <c r="AF1794" s="36"/>
      <c r="AG1794" s="36"/>
      <c r="AH1794" s="36"/>
      <c r="AI1794" s="36"/>
      <c r="AJ1794" s="36"/>
    </row>
    <row r="1795" spans="14:36" ht="12.75">
      <c r="N1795" s="46"/>
      <c r="O1795" s="46"/>
      <c r="P1795" s="46"/>
      <c r="AF1795" s="36"/>
      <c r="AG1795" s="36"/>
      <c r="AH1795" s="36"/>
      <c r="AI1795" s="36"/>
      <c r="AJ1795" s="36"/>
    </row>
    <row r="1796" spans="14:36" ht="12.75">
      <c r="N1796" s="46"/>
      <c r="O1796" s="46"/>
      <c r="P1796" s="46"/>
      <c r="AF1796" s="36"/>
      <c r="AG1796" s="36"/>
      <c r="AH1796" s="36"/>
      <c r="AI1796" s="36"/>
      <c r="AJ1796" s="36"/>
    </row>
    <row r="1797" spans="14:36" ht="12.75">
      <c r="N1797" s="46"/>
      <c r="O1797" s="46"/>
      <c r="P1797" s="46"/>
      <c r="AF1797" s="36"/>
      <c r="AG1797" s="36"/>
      <c r="AH1797" s="36"/>
      <c r="AI1797" s="36"/>
      <c r="AJ1797" s="36"/>
    </row>
    <row r="1798" spans="14:36" ht="12.75">
      <c r="N1798" s="46"/>
      <c r="O1798" s="46"/>
      <c r="P1798" s="46"/>
      <c r="AF1798" s="36"/>
      <c r="AG1798" s="36"/>
      <c r="AH1798" s="36"/>
      <c r="AI1798" s="36"/>
      <c r="AJ1798" s="36"/>
    </row>
    <row r="1799" spans="14:36" ht="12.75">
      <c r="N1799" s="46"/>
      <c r="O1799" s="46"/>
      <c r="P1799" s="46"/>
      <c r="AF1799" s="36"/>
      <c r="AG1799" s="36"/>
      <c r="AH1799" s="36"/>
      <c r="AI1799" s="36"/>
      <c r="AJ1799" s="36"/>
    </row>
    <row r="1800" spans="14:36" ht="12.75">
      <c r="N1800" s="46"/>
      <c r="O1800" s="46"/>
      <c r="P1800" s="46"/>
      <c r="AF1800" s="36"/>
      <c r="AG1800" s="36"/>
      <c r="AH1800" s="36"/>
      <c r="AI1800" s="36"/>
      <c r="AJ1800" s="36"/>
    </row>
    <row r="1801" spans="14:36" ht="12.75">
      <c r="N1801" s="46"/>
      <c r="O1801" s="46"/>
      <c r="P1801" s="46"/>
      <c r="AF1801" s="36"/>
      <c r="AG1801" s="36"/>
      <c r="AH1801" s="36"/>
      <c r="AI1801" s="36"/>
      <c r="AJ1801" s="36"/>
    </row>
    <row r="1802" spans="14:36" ht="12.75">
      <c r="N1802" s="46"/>
      <c r="O1802" s="46"/>
      <c r="P1802" s="46"/>
      <c r="AF1802" s="36"/>
      <c r="AG1802" s="36"/>
      <c r="AH1802" s="36"/>
      <c r="AI1802" s="36"/>
      <c r="AJ1802" s="36"/>
    </row>
    <row r="1803" spans="14:36" ht="12.75">
      <c r="N1803" s="46"/>
      <c r="O1803" s="46"/>
      <c r="P1803" s="46"/>
      <c r="AF1803" s="36"/>
      <c r="AG1803" s="36"/>
      <c r="AH1803" s="36"/>
      <c r="AI1803" s="36"/>
      <c r="AJ1803" s="36"/>
    </row>
    <row r="1804" spans="14:36" ht="12.75">
      <c r="N1804" s="46"/>
      <c r="O1804" s="46"/>
      <c r="P1804" s="46"/>
      <c r="AF1804" s="36"/>
      <c r="AG1804" s="36"/>
      <c r="AH1804" s="36"/>
      <c r="AI1804" s="36"/>
      <c r="AJ1804" s="36"/>
    </row>
    <row r="1805" spans="14:36" ht="12.75">
      <c r="N1805" s="46"/>
      <c r="O1805" s="46"/>
      <c r="P1805" s="46"/>
      <c r="AF1805" s="36"/>
      <c r="AG1805" s="36"/>
      <c r="AH1805" s="36"/>
      <c r="AI1805" s="36"/>
      <c r="AJ1805" s="36"/>
    </row>
    <row r="1806" spans="14:36" ht="12.75">
      <c r="N1806" s="46"/>
      <c r="O1806" s="46"/>
      <c r="P1806" s="46"/>
      <c r="AF1806" s="36"/>
      <c r="AG1806" s="36"/>
      <c r="AH1806" s="36"/>
      <c r="AI1806" s="36"/>
      <c r="AJ1806" s="36"/>
    </row>
    <row r="1807" spans="14:36" ht="12.75">
      <c r="N1807" s="46"/>
      <c r="O1807" s="46"/>
      <c r="P1807" s="46"/>
      <c r="AF1807" s="36"/>
      <c r="AG1807" s="36"/>
      <c r="AH1807" s="36"/>
      <c r="AI1807" s="36"/>
      <c r="AJ1807" s="36"/>
    </row>
    <row r="1808" spans="14:36" ht="12.75">
      <c r="N1808" s="46"/>
      <c r="O1808" s="46"/>
      <c r="P1808" s="46"/>
      <c r="AF1808" s="36"/>
      <c r="AG1808" s="36"/>
      <c r="AH1808" s="36"/>
      <c r="AI1808" s="36"/>
      <c r="AJ1808" s="36"/>
    </row>
    <row r="1809" spans="14:36" ht="12.75">
      <c r="N1809" s="46"/>
      <c r="O1809" s="46"/>
      <c r="P1809" s="46"/>
      <c r="AF1809" s="36"/>
      <c r="AG1809" s="36"/>
      <c r="AH1809" s="36"/>
      <c r="AI1809" s="36"/>
      <c r="AJ1809" s="36"/>
    </row>
    <row r="1810" spans="14:36" ht="12.75">
      <c r="N1810" s="46"/>
      <c r="O1810" s="46"/>
      <c r="P1810" s="46"/>
      <c r="AF1810" s="36"/>
      <c r="AG1810" s="36"/>
      <c r="AH1810" s="36"/>
      <c r="AI1810" s="36"/>
      <c r="AJ1810" s="36"/>
    </row>
    <row r="1811" spans="14:36" ht="12.75">
      <c r="N1811" s="46"/>
      <c r="O1811" s="46"/>
      <c r="P1811" s="46"/>
      <c r="AF1811" s="36"/>
      <c r="AG1811" s="36"/>
      <c r="AH1811" s="36"/>
      <c r="AI1811" s="36"/>
      <c r="AJ1811" s="36"/>
    </row>
    <row r="1812" spans="14:36" ht="12.75">
      <c r="N1812" s="46"/>
      <c r="O1812" s="46"/>
      <c r="P1812" s="46"/>
      <c r="AF1812" s="36"/>
      <c r="AG1812" s="36"/>
      <c r="AH1812" s="36"/>
      <c r="AI1812" s="36"/>
      <c r="AJ1812" s="36"/>
    </row>
    <row r="1813" spans="14:36" ht="12.75">
      <c r="N1813" s="46"/>
      <c r="O1813" s="46"/>
      <c r="P1813" s="46"/>
      <c r="AF1813" s="36"/>
      <c r="AG1813" s="36"/>
      <c r="AH1813" s="36"/>
      <c r="AI1813" s="36"/>
      <c r="AJ1813" s="36"/>
    </row>
    <row r="1814" spans="14:36" ht="12.75">
      <c r="N1814" s="46"/>
      <c r="O1814" s="46"/>
      <c r="P1814" s="46"/>
      <c r="AF1814" s="36"/>
      <c r="AG1814" s="36"/>
      <c r="AH1814" s="36"/>
      <c r="AI1814" s="36"/>
      <c r="AJ1814" s="36"/>
    </row>
    <row r="1815" spans="14:36" ht="12.75">
      <c r="N1815" s="46"/>
      <c r="O1815" s="46"/>
      <c r="P1815" s="46"/>
      <c r="AF1815" s="36"/>
      <c r="AG1815" s="36"/>
      <c r="AH1815" s="36"/>
      <c r="AI1815" s="36"/>
      <c r="AJ1815" s="36"/>
    </row>
    <row r="1816" spans="14:36" ht="12.75">
      <c r="N1816" s="46"/>
      <c r="O1816" s="46"/>
      <c r="P1816" s="46"/>
      <c r="AF1816" s="36"/>
      <c r="AG1816" s="36"/>
      <c r="AH1816" s="36"/>
      <c r="AI1816" s="36"/>
      <c r="AJ1816" s="36"/>
    </row>
    <row r="1817" spans="14:36" ht="12.75">
      <c r="N1817" s="46"/>
      <c r="O1817" s="46"/>
      <c r="P1817" s="46"/>
      <c r="AF1817" s="36"/>
      <c r="AG1817" s="36"/>
      <c r="AH1817" s="36"/>
      <c r="AI1817" s="36"/>
      <c r="AJ1817" s="36"/>
    </row>
    <row r="1818" spans="14:36" ht="12.75">
      <c r="N1818" s="46"/>
      <c r="O1818" s="46"/>
      <c r="P1818" s="46"/>
      <c r="AF1818" s="36"/>
      <c r="AG1818" s="36"/>
      <c r="AH1818" s="36"/>
      <c r="AI1818" s="36"/>
      <c r="AJ1818" s="36"/>
    </row>
    <row r="1819" spans="14:36" ht="12.75">
      <c r="N1819" s="46"/>
      <c r="O1819" s="46"/>
      <c r="P1819" s="46"/>
      <c r="AF1819" s="36"/>
      <c r="AG1819" s="36"/>
      <c r="AH1819" s="36"/>
      <c r="AI1819" s="36"/>
      <c r="AJ1819" s="36"/>
    </row>
    <row r="1820" spans="14:36" ht="12.75">
      <c r="N1820" s="46"/>
      <c r="O1820" s="46"/>
      <c r="P1820" s="46"/>
      <c r="AF1820" s="36"/>
      <c r="AG1820" s="36"/>
      <c r="AH1820" s="36"/>
      <c r="AI1820" s="36"/>
      <c r="AJ1820" s="36"/>
    </row>
    <row r="1821" spans="14:36" ht="12.75">
      <c r="N1821" s="46"/>
      <c r="O1821" s="46"/>
      <c r="P1821" s="46"/>
      <c r="AF1821" s="36"/>
      <c r="AG1821" s="36"/>
      <c r="AH1821" s="36"/>
      <c r="AI1821" s="36"/>
      <c r="AJ1821" s="36"/>
    </row>
    <row r="1822" spans="14:36" ht="12.75">
      <c r="N1822" s="46"/>
      <c r="O1822" s="46"/>
      <c r="P1822" s="46"/>
      <c r="AF1822" s="36"/>
      <c r="AG1822" s="36"/>
      <c r="AH1822" s="36"/>
      <c r="AI1822" s="36"/>
      <c r="AJ1822" s="36"/>
    </row>
    <row r="1823" spans="14:36" ht="12.75">
      <c r="N1823" s="46"/>
      <c r="O1823" s="46"/>
      <c r="P1823" s="46"/>
      <c r="AF1823" s="36"/>
      <c r="AG1823" s="36"/>
      <c r="AH1823" s="36"/>
      <c r="AI1823" s="36"/>
      <c r="AJ1823" s="36"/>
    </row>
    <row r="1824" spans="14:36" ht="12.75">
      <c r="N1824" s="46"/>
      <c r="O1824" s="46"/>
      <c r="P1824" s="46"/>
      <c r="AF1824" s="36"/>
      <c r="AG1824" s="36"/>
      <c r="AH1824" s="36"/>
      <c r="AI1824" s="36"/>
      <c r="AJ1824" s="36"/>
    </row>
    <row r="1825" spans="14:36" ht="12.75">
      <c r="N1825" s="46"/>
      <c r="O1825" s="46"/>
      <c r="P1825" s="46"/>
      <c r="AF1825" s="36"/>
      <c r="AG1825" s="36"/>
      <c r="AH1825" s="36"/>
      <c r="AI1825" s="36"/>
      <c r="AJ1825" s="36"/>
    </row>
    <row r="1826" spans="14:36" ht="12.75">
      <c r="N1826" s="46"/>
      <c r="O1826" s="46"/>
      <c r="P1826" s="46"/>
      <c r="AF1826" s="36"/>
      <c r="AG1826" s="36"/>
      <c r="AH1826" s="36"/>
      <c r="AI1826" s="36"/>
      <c r="AJ1826" s="36"/>
    </row>
    <row r="1827" spans="14:36" ht="12.75">
      <c r="N1827" s="46"/>
      <c r="O1827" s="46"/>
      <c r="P1827" s="46"/>
      <c r="AF1827" s="36"/>
      <c r="AG1827" s="36"/>
      <c r="AH1827" s="36"/>
      <c r="AI1827" s="36"/>
      <c r="AJ1827" s="36"/>
    </row>
    <row r="1828" spans="14:36" ht="12.75">
      <c r="N1828" s="46"/>
      <c r="O1828" s="46"/>
      <c r="P1828" s="46"/>
      <c r="AF1828" s="36"/>
      <c r="AG1828" s="36"/>
      <c r="AH1828" s="36"/>
      <c r="AI1828" s="36"/>
      <c r="AJ1828" s="36"/>
    </row>
    <row r="1829" spans="14:36" ht="12.75">
      <c r="N1829" s="46"/>
      <c r="O1829" s="46"/>
      <c r="P1829" s="46"/>
      <c r="AF1829" s="36"/>
      <c r="AG1829" s="36"/>
      <c r="AH1829" s="36"/>
      <c r="AI1829" s="36"/>
      <c r="AJ1829" s="36"/>
    </row>
    <row r="1830" spans="14:36" ht="12.75">
      <c r="N1830" s="46"/>
      <c r="O1830" s="46"/>
      <c r="P1830" s="46"/>
      <c r="AF1830" s="36"/>
      <c r="AG1830" s="36"/>
      <c r="AH1830" s="36"/>
      <c r="AI1830" s="36"/>
      <c r="AJ1830" s="36"/>
    </row>
    <row r="1831" spans="14:36" ht="12.75">
      <c r="N1831" s="46"/>
      <c r="O1831" s="46"/>
      <c r="P1831" s="46"/>
      <c r="AF1831" s="36"/>
      <c r="AG1831" s="36"/>
      <c r="AH1831" s="36"/>
      <c r="AI1831" s="36"/>
      <c r="AJ1831" s="36"/>
    </row>
    <row r="1832" spans="14:36" ht="12.75">
      <c r="N1832" s="46"/>
      <c r="O1832" s="46"/>
      <c r="P1832" s="46"/>
      <c r="AF1832" s="36"/>
      <c r="AG1832" s="36"/>
      <c r="AH1832" s="36"/>
      <c r="AI1832" s="36"/>
      <c r="AJ1832" s="36"/>
    </row>
    <row r="1833" spans="14:36" ht="12.75">
      <c r="N1833" s="46"/>
      <c r="O1833" s="46"/>
      <c r="P1833" s="46"/>
      <c r="AF1833" s="36"/>
      <c r="AG1833" s="36"/>
      <c r="AH1833" s="36"/>
      <c r="AI1833" s="36"/>
      <c r="AJ1833" s="36"/>
    </row>
    <row r="1834" spans="14:36" ht="12.75">
      <c r="N1834" s="46"/>
      <c r="O1834" s="46"/>
      <c r="P1834" s="46"/>
      <c r="AF1834" s="36"/>
      <c r="AG1834" s="36"/>
      <c r="AH1834" s="36"/>
      <c r="AI1834" s="36"/>
      <c r="AJ1834" s="36"/>
    </row>
    <row r="1835" spans="14:36" ht="12.75">
      <c r="N1835" s="46"/>
      <c r="O1835" s="46"/>
      <c r="P1835" s="46"/>
      <c r="AF1835" s="36"/>
      <c r="AG1835" s="36"/>
      <c r="AH1835" s="36"/>
      <c r="AI1835" s="36"/>
      <c r="AJ1835" s="36"/>
    </row>
    <row r="1836" spans="14:36" ht="12.75">
      <c r="N1836" s="46"/>
      <c r="O1836" s="46"/>
      <c r="P1836" s="46"/>
      <c r="AF1836" s="36"/>
      <c r="AG1836" s="36"/>
      <c r="AH1836" s="36"/>
      <c r="AI1836" s="36"/>
      <c r="AJ1836" s="36"/>
    </row>
    <row r="1837" spans="14:36" ht="12.75">
      <c r="N1837" s="46"/>
      <c r="O1837" s="46"/>
      <c r="P1837" s="46"/>
      <c r="AF1837" s="36"/>
      <c r="AG1837" s="36"/>
      <c r="AH1837" s="36"/>
      <c r="AI1837" s="36"/>
      <c r="AJ1837" s="36"/>
    </row>
    <row r="1838" spans="14:36" ht="12.75">
      <c r="N1838" s="46"/>
      <c r="O1838" s="46"/>
      <c r="P1838" s="46"/>
      <c r="AF1838" s="36"/>
      <c r="AG1838" s="36"/>
      <c r="AH1838" s="36"/>
      <c r="AI1838" s="36"/>
      <c r="AJ1838" s="36"/>
    </row>
    <row r="1839" spans="14:36" ht="12.75">
      <c r="N1839" s="46"/>
      <c r="O1839" s="46"/>
      <c r="P1839" s="46"/>
      <c r="AF1839" s="36"/>
      <c r="AG1839" s="36"/>
      <c r="AH1839" s="36"/>
      <c r="AI1839" s="36"/>
      <c r="AJ1839" s="36"/>
    </row>
    <row r="1840" spans="14:36" ht="12.75">
      <c r="N1840" s="46"/>
      <c r="O1840" s="46"/>
      <c r="P1840" s="46"/>
      <c r="AF1840" s="36"/>
      <c r="AG1840" s="36"/>
      <c r="AH1840" s="36"/>
      <c r="AI1840" s="36"/>
      <c r="AJ1840" s="36"/>
    </row>
    <row r="1841" spans="14:36" ht="12.75">
      <c r="N1841" s="46"/>
      <c r="O1841" s="46"/>
      <c r="P1841" s="46"/>
      <c r="AF1841" s="36"/>
      <c r="AG1841" s="36"/>
      <c r="AH1841" s="36"/>
      <c r="AI1841" s="36"/>
      <c r="AJ1841" s="36"/>
    </row>
    <row r="1842" spans="14:36" ht="12.75">
      <c r="N1842" s="46"/>
      <c r="O1842" s="46"/>
      <c r="P1842" s="46"/>
      <c r="AF1842" s="36"/>
      <c r="AG1842" s="36"/>
      <c r="AH1842" s="36"/>
      <c r="AI1842" s="36"/>
      <c r="AJ1842" s="36"/>
    </row>
    <row r="1843" spans="14:36" ht="12.75">
      <c r="N1843" s="46"/>
      <c r="O1843" s="46"/>
      <c r="P1843" s="46"/>
      <c r="AF1843" s="36"/>
      <c r="AG1843" s="36"/>
      <c r="AH1843" s="36"/>
      <c r="AI1843" s="36"/>
      <c r="AJ1843" s="36"/>
    </row>
    <row r="1844" spans="14:36" ht="12.75">
      <c r="N1844" s="46"/>
      <c r="O1844" s="46"/>
      <c r="P1844" s="46"/>
      <c r="AF1844" s="36"/>
      <c r="AG1844" s="36"/>
      <c r="AH1844" s="36"/>
      <c r="AI1844" s="36"/>
      <c r="AJ1844" s="36"/>
    </row>
    <row r="1845" spans="14:36" ht="12.75">
      <c r="N1845" s="46"/>
      <c r="O1845" s="46"/>
      <c r="P1845" s="46"/>
      <c r="AF1845" s="36"/>
      <c r="AG1845" s="36"/>
      <c r="AH1845" s="36"/>
      <c r="AI1845" s="36"/>
      <c r="AJ1845" s="36"/>
    </row>
    <row r="1846" spans="14:36" ht="12.75">
      <c r="N1846" s="46"/>
      <c r="O1846" s="46"/>
      <c r="P1846" s="46"/>
      <c r="AF1846" s="36"/>
      <c r="AG1846" s="36"/>
      <c r="AH1846" s="36"/>
      <c r="AI1846" s="36"/>
      <c r="AJ1846" s="36"/>
    </row>
    <row r="1847" spans="14:36" ht="12.75">
      <c r="N1847" s="46"/>
      <c r="O1847" s="46"/>
      <c r="P1847" s="46"/>
      <c r="AF1847" s="36"/>
      <c r="AG1847" s="36"/>
      <c r="AH1847" s="36"/>
      <c r="AI1847" s="36"/>
      <c r="AJ1847" s="36"/>
    </row>
    <row r="1848" spans="14:36" ht="12.75">
      <c r="N1848" s="46"/>
      <c r="O1848" s="46"/>
      <c r="P1848" s="46"/>
      <c r="AF1848" s="36"/>
      <c r="AG1848" s="36"/>
      <c r="AH1848" s="36"/>
      <c r="AI1848" s="36"/>
      <c r="AJ1848" s="36"/>
    </row>
    <row r="1849" spans="14:36" ht="12.75">
      <c r="N1849" s="46"/>
      <c r="O1849" s="46"/>
      <c r="P1849" s="46"/>
      <c r="AF1849" s="36"/>
      <c r="AG1849" s="36"/>
      <c r="AH1849" s="36"/>
      <c r="AI1849" s="36"/>
      <c r="AJ1849" s="36"/>
    </row>
    <row r="1850" spans="14:36" ht="12.75">
      <c r="N1850" s="46"/>
      <c r="O1850" s="46"/>
      <c r="P1850" s="46"/>
      <c r="AF1850" s="36"/>
      <c r="AG1850" s="36"/>
      <c r="AH1850" s="36"/>
      <c r="AI1850" s="36"/>
      <c r="AJ1850" s="36"/>
    </row>
    <row r="1851" spans="14:36" ht="12.75">
      <c r="N1851" s="46"/>
      <c r="O1851" s="46"/>
      <c r="P1851" s="46"/>
      <c r="AF1851" s="36"/>
      <c r="AG1851" s="36"/>
      <c r="AH1851" s="36"/>
      <c r="AI1851" s="36"/>
      <c r="AJ1851" s="36"/>
    </row>
    <row r="1852" spans="14:36" ht="12.75">
      <c r="N1852" s="46"/>
      <c r="O1852" s="46"/>
      <c r="P1852" s="46"/>
      <c r="AF1852" s="36"/>
      <c r="AG1852" s="36"/>
      <c r="AH1852" s="36"/>
      <c r="AI1852" s="36"/>
      <c r="AJ1852" s="36"/>
    </row>
    <row r="1853" spans="14:36" ht="12.75">
      <c r="N1853" s="46"/>
      <c r="O1853" s="46"/>
      <c r="P1853" s="46"/>
      <c r="AF1853" s="36"/>
      <c r="AG1853" s="36"/>
      <c r="AH1853" s="36"/>
      <c r="AI1853" s="36"/>
      <c r="AJ1853" s="36"/>
    </row>
    <row r="1854" spans="14:36" ht="12.75">
      <c r="N1854" s="46"/>
      <c r="O1854" s="46"/>
      <c r="P1854" s="46"/>
      <c r="AF1854" s="36"/>
      <c r="AG1854" s="36"/>
      <c r="AH1854" s="36"/>
      <c r="AI1854" s="36"/>
      <c r="AJ1854" s="36"/>
    </row>
    <row r="1855" spans="14:36" ht="12.75">
      <c r="N1855" s="46"/>
      <c r="O1855" s="46"/>
      <c r="P1855" s="46"/>
      <c r="AF1855" s="36"/>
      <c r="AG1855" s="36"/>
      <c r="AH1855" s="36"/>
      <c r="AI1855" s="36"/>
      <c r="AJ1855" s="36"/>
    </row>
    <row r="1856" spans="14:36" ht="12.75">
      <c r="N1856" s="46"/>
      <c r="O1856" s="46"/>
      <c r="P1856" s="46"/>
      <c r="AF1856" s="36"/>
      <c r="AG1856" s="36"/>
      <c r="AH1856" s="36"/>
      <c r="AI1856" s="36"/>
      <c r="AJ1856" s="36"/>
    </row>
    <row r="1857" spans="14:36" ht="12.75">
      <c r="N1857" s="46"/>
      <c r="O1857" s="46"/>
      <c r="P1857" s="46"/>
      <c r="AF1857" s="36"/>
      <c r="AG1857" s="36"/>
      <c r="AH1857" s="36"/>
      <c r="AI1857" s="36"/>
      <c r="AJ1857" s="36"/>
    </row>
    <row r="1858" spans="14:36" ht="12.75">
      <c r="N1858" s="46"/>
      <c r="O1858" s="46"/>
      <c r="P1858" s="46"/>
      <c r="AF1858" s="36"/>
      <c r="AG1858" s="36"/>
      <c r="AH1858" s="36"/>
      <c r="AI1858" s="36"/>
      <c r="AJ1858" s="36"/>
    </row>
    <row r="1859" spans="14:36" ht="12.75">
      <c r="N1859" s="46"/>
      <c r="O1859" s="46"/>
      <c r="P1859" s="46"/>
      <c r="AF1859" s="36"/>
      <c r="AG1859" s="36"/>
      <c r="AH1859" s="36"/>
      <c r="AI1859" s="36"/>
      <c r="AJ1859" s="36"/>
    </row>
    <row r="1860" spans="14:36" ht="12.75">
      <c r="N1860" s="46"/>
      <c r="O1860" s="46"/>
      <c r="P1860" s="46"/>
      <c r="AF1860" s="36"/>
      <c r="AG1860" s="36"/>
      <c r="AH1860" s="36"/>
      <c r="AI1860" s="36"/>
      <c r="AJ1860" s="36"/>
    </row>
    <row r="1861" spans="14:36" ht="12.75">
      <c r="N1861" s="46"/>
      <c r="O1861" s="46"/>
      <c r="P1861" s="46"/>
      <c r="AF1861" s="36"/>
      <c r="AG1861" s="36"/>
      <c r="AH1861" s="36"/>
      <c r="AI1861" s="36"/>
      <c r="AJ1861" s="36"/>
    </row>
    <row r="1862" spans="14:36" ht="12.75">
      <c r="N1862" s="46"/>
      <c r="O1862" s="46"/>
      <c r="P1862" s="46"/>
      <c r="AF1862" s="36"/>
      <c r="AG1862" s="36"/>
      <c r="AH1862" s="36"/>
      <c r="AI1862" s="36"/>
      <c r="AJ1862" s="36"/>
    </row>
    <row r="1863" spans="14:36" ht="12.75">
      <c r="N1863" s="46"/>
      <c r="O1863" s="46"/>
      <c r="P1863" s="46"/>
      <c r="AF1863" s="36"/>
      <c r="AG1863" s="36"/>
      <c r="AH1863" s="36"/>
      <c r="AI1863" s="36"/>
      <c r="AJ1863" s="36"/>
    </row>
    <row r="1864" spans="14:36" ht="12.75">
      <c r="N1864" s="46"/>
      <c r="O1864" s="46"/>
      <c r="P1864" s="46"/>
      <c r="AF1864" s="36"/>
      <c r="AG1864" s="36"/>
      <c r="AH1864" s="36"/>
      <c r="AI1864" s="36"/>
      <c r="AJ1864" s="36"/>
    </row>
    <row r="1865" spans="14:36" ht="12.75">
      <c r="N1865" s="46"/>
      <c r="O1865" s="46"/>
      <c r="P1865" s="46"/>
      <c r="AF1865" s="36"/>
      <c r="AG1865" s="36"/>
      <c r="AH1865" s="36"/>
      <c r="AI1865" s="36"/>
      <c r="AJ1865" s="36"/>
    </row>
    <row r="1866" spans="14:36" ht="12.75">
      <c r="N1866" s="46"/>
      <c r="O1866" s="46"/>
      <c r="P1866" s="46"/>
      <c r="AF1866" s="36"/>
      <c r="AG1866" s="36"/>
      <c r="AH1866" s="36"/>
      <c r="AI1866" s="36"/>
      <c r="AJ1866" s="36"/>
    </row>
    <row r="1867" spans="14:36" ht="12.75">
      <c r="N1867" s="46"/>
      <c r="O1867" s="46"/>
      <c r="P1867" s="46"/>
      <c r="AF1867" s="36"/>
      <c r="AG1867" s="36"/>
      <c r="AH1867" s="36"/>
      <c r="AI1867" s="36"/>
      <c r="AJ1867" s="36"/>
    </row>
    <row r="1868" spans="14:36" ht="12.75">
      <c r="N1868" s="46"/>
      <c r="O1868" s="46"/>
      <c r="P1868" s="46"/>
      <c r="AF1868" s="36"/>
      <c r="AG1868" s="36"/>
      <c r="AH1868" s="36"/>
      <c r="AI1868" s="36"/>
      <c r="AJ1868" s="36"/>
    </row>
    <row r="1869" spans="14:36" ht="12.75">
      <c r="N1869" s="46"/>
      <c r="O1869" s="46"/>
      <c r="P1869" s="46"/>
      <c r="AF1869" s="36"/>
      <c r="AG1869" s="36"/>
      <c r="AH1869" s="36"/>
      <c r="AI1869" s="36"/>
      <c r="AJ1869" s="36"/>
    </row>
    <row r="1870" spans="14:36" ht="12.75">
      <c r="N1870" s="46"/>
      <c r="O1870" s="46"/>
      <c r="P1870" s="46"/>
      <c r="AF1870" s="36"/>
      <c r="AG1870" s="36"/>
      <c r="AH1870" s="36"/>
      <c r="AI1870" s="36"/>
      <c r="AJ1870" s="36"/>
    </row>
    <row r="1871" spans="14:36" ht="12.75">
      <c r="N1871" s="46"/>
      <c r="O1871" s="46"/>
      <c r="P1871" s="46"/>
      <c r="AF1871" s="36"/>
      <c r="AG1871" s="36"/>
      <c r="AH1871" s="36"/>
      <c r="AI1871" s="36"/>
      <c r="AJ1871" s="36"/>
    </row>
    <row r="1872" spans="14:36" ht="12.75">
      <c r="N1872" s="46"/>
      <c r="O1872" s="46"/>
      <c r="P1872" s="46"/>
      <c r="AF1872" s="36"/>
      <c r="AG1872" s="36"/>
      <c r="AH1872" s="36"/>
      <c r="AI1872" s="36"/>
      <c r="AJ1872" s="36"/>
    </row>
    <row r="1873" spans="14:36" ht="12.75">
      <c r="N1873" s="46"/>
      <c r="O1873" s="46"/>
      <c r="P1873" s="46"/>
      <c r="AF1873" s="36"/>
      <c r="AG1873" s="36"/>
      <c r="AH1873" s="36"/>
      <c r="AI1873" s="36"/>
      <c r="AJ1873" s="36"/>
    </row>
    <row r="1874" spans="14:36" ht="12.75">
      <c r="N1874" s="46"/>
      <c r="O1874" s="46"/>
      <c r="P1874" s="46"/>
      <c r="AF1874" s="36"/>
      <c r="AG1874" s="36"/>
      <c r="AH1874" s="36"/>
      <c r="AI1874" s="36"/>
      <c r="AJ1874" s="36"/>
    </row>
    <row r="1875" spans="14:36" ht="12.75">
      <c r="N1875" s="46"/>
      <c r="O1875" s="46"/>
      <c r="P1875" s="46"/>
      <c r="AF1875" s="36"/>
      <c r="AG1875" s="36"/>
      <c r="AH1875" s="36"/>
      <c r="AI1875" s="36"/>
      <c r="AJ1875" s="36"/>
    </row>
    <row r="1876" spans="14:36" ht="12.75">
      <c r="N1876" s="46"/>
      <c r="O1876" s="46"/>
      <c r="P1876" s="46"/>
      <c r="AF1876" s="36"/>
      <c r="AG1876" s="36"/>
      <c r="AH1876" s="36"/>
      <c r="AI1876" s="36"/>
      <c r="AJ1876" s="36"/>
    </row>
    <row r="1877" spans="14:36" ht="12.75">
      <c r="N1877" s="46"/>
      <c r="O1877" s="46"/>
      <c r="P1877" s="46"/>
      <c r="AF1877" s="36"/>
      <c r="AG1877" s="36"/>
      <c r="AH1877" s="36"/>
      <c r="AI1877" s="36"/>
      <c r="AJ1877" s="36"/>
    </row>
    <row r="1878" spans="14:36" ht="12.75">
      <c r="N1878" s="46"/>
      <c r="O1878" s="46"/>
      <c r="P1878" s="46"/>
      <c r="AF1878" s="36"/>
      <c r="AG1878" s="36"/>
      <c r="AH1878" s="36"/>
      <c r="AI1878" s="36"/>
      <c r="AJ1878" s="36"/>
    </row>
    <row r="1879" spans="14:36" ht="12.75">
      <c r="N1879" s="46"/>
      <c r="O1879" s="46"/>
      <c r="P1879" s="46"/>
      <c r="AF1879" s="36"/>
      <c r="AG1879" s="36"/>
      <c r="AH1879" s="36"/>
      <c r="AI1879" s="36"/>
      <c r="AJ1879" s="36"/>
    </row>
    <row r="1880" spans="14:36" ht="12.75">
      <c r="N1880" s="46"/>
      <c r="O1880" s="46"/>
      <c r="P1880" s="46"/>
      <c r="AF1880" s="36"/>
      <c r="AG1880" s="36"/>
      <c r="AH1880" s="36"/>
      <c r="AI1880" s="36"/>
      <c r="AJ1880" s="36"/>
    </row>
    <row r="1881" spans="14:36" ht="12.75">
      <c r="N1881" s="46"/>
      <c r="O1881" s="46"/>
      <c r="P1881" s="46"/>
      <c r="AF1881" s="36"/>
      <c r="AG1881" s="36"/>
      <c r="AH1881" s="36"/>
      <c r="AI1881" s="36"/>
      <c r="AJ1881" s="36"/>
    </row>
    <row r="1882" spans="14:36" ht="12.75">
      <c r="N1882" s="46"/>
      <c r="O1882" s="46"/>
      <c r="P1882" s="46"/>
      <c r="AF1882" s="36"/>
      <c r="AG1882" s="36"/>
      <c r="AH1882" s="36"/>
      <c r="AI1882" s="36"/>
      <c r="AJ1882" s="36"/>
    </row>
    <row r="1883" spans="14:36" ht="12.75">
      <c r="N1883" s="46"/>
      <c r="O1883" s="46"/>
      <c r="P1883" s="46"/>
      <c r="AF1883" s="36"/>
      <c r="AG1883" s="36"/>
      <c r="AH1883" s="36"/>
      <c r="AI1883" s="36"/>
      <c r="AJ1883" s="36"/>
    </row>
    <row r="1884" spans="14:36" ht="12.75">
      <c r="N1884" s="46"/>
      <c r="O1884" s="46"/>
      <c r="P1884" s="46"/>
      <c r="AF1884" s="36"/>
      <c r="AG1884" s="36"/>
      <c r="AH1884" s="36"/>
      <c r="AI1884" s="36"/>
      <c r="AJ1884" s="36"/>
    </row>
    <row r="1885" spans="14:36" ht="12.75">
      <c r="N1885" s="46"/>
      <c r="O1885" s="46"/>
      <c r="P1885" s="46"/>
      <c r="AF1885" s="36"/>
      <c r="AG1885" s="36"/>
      <c r="AH1885" s="36"/>
      <c r="AI1885" s="36"/>
      <c r="AJ1885" s="36"/>
    </row>
    <row r="1886" spans="14:36" ht="12.75">
      <c r="N1886" s="46"/>
      <c r="O1886" s="46"/>
      <c r="P1886" s="46"/>
      <c r="AF1886" s="36"/>
      <c r="AG1886" s="36"/>
      <c r="AH1886" s="36"/>
      <c r="AI1886" s="36"/>
      <c r="AJ1886" s="36"/>
    </row>
    <row r="1887" spans="14:36" ht="12.75">
      <c r="N1887" s="46"/>
      <c r="O1887" s="46"/>
      <c r="P1887" s="46"/>
      <c r="AF1887" s="36"/>
      <c r="AG1887" s="36"/>
      <c r="AH1887" s="36"/>
      <c r="AI1887" s="36"/>
      <c r="AJ1887" s="36"/>
    </row>
    <row r="1888" spans="14:36" ht="12.75">
      <c r="N1888" s="46"/>
      <c r="O1888" s="46"/>
      <c r="P1888" s="46"/>
      <c r="AF1888" s="36"/>
      <c r="AG1888" s="36"/>
      <c r="AH1888" s="36"/>
      <c r="AI1888" s="36"/>
      <c r="AJ1888" s="36"/>
    </row>
    <row r="1889" spans="14:36" ht="12.75">
      <c r="N1889" s="46"/>
      <c r="O1889" s="46"/>
      <c r="P1889" s="46"/>
      <c r="AF1889" s="36"/>
      <c r="AG1889" s="36"/>
      <c r="AH1889" s="36"/>
      <c r="AI1889" s="36"/>
      <c r="AJ1889" s="36"/>
    </row>
    <row r="1890" spans="14:36" ht="12.75">
      <c r="N1890" s="46"/>
      <c r="O1890" s="46"/>
      <c r="P1890" s="46"/>
      <c r="AF1890" s="36"/>
      <c r="AG1890" s="36"/>
      <c r="AH1890" s="36"/>
      <c r="AI1890" s="36"/>
      <c r="AJ1890" s="36"/>
    </row>
    <row r="1891" spans="14:36" ht="12.75">
      <c r="N1891" s="46"/>
      <c r="O1891" s="46"/>
      <c r="P1891" s="46"/>
      <c r="AF1891" s="36"/>
      <c r="AG1891" s="36"/>
      <c r="AH1891" s="36"/>
      <c r="AI1891" s="36"/>
      <c r="AJ1891" s="36"/>
    </row>
    <row r="1892" spans="14:36" ht="12.75">
      <c r="N1892" s="46"/>
      <c r="O1892" s="46"/>
      <c r="P1892" s="46"/>
      <c r="AF1892" s="36"/>
      <c r="AG1892" s="36"/>
      <c r="AH1892" s="36"/>
      <c r="AI1892" s="36"/>
      <c r="AJ1892" s="36"/>
    </row>
    <row r="1893" spans="14:36" ht="12.75">
      <c r="N1893" s="46"/>
      <c r="O1893" s="46"/>
      <c r="P1893" s="46"/>
      <c r="AF1893" s="36"/>
      <c r="AG1893" s="36"/>
      <c r="AH1893" s="36"/>
      <c r="AI1893" s="36"/>
      <c r="AJ1893" s="36"/>
    </row>
    <row r="1894" spans="14:36" ht="12.75">
      <c r="N1894" s="46"/>
      <c r="O1894" s="46"/>
      <c r="P1894" s="46"/>
      <c r="AF1894" s="36"/>
      <c r="AG1894" s="36"/>
      <c r="AH1894" s="36"/>
      <c r="AI1894" s="36"/>
      <c r="AJ1894" s="36"/>
    </row>
    <row r="1895" spans="14:36" ht="12.75">
      <c r="N1895" s="46"/>
      <c r="O1895" s="46"/>
      <c r="P1895" s="46"/>
      <c r="AF1895" s="36"/>
      <c r="AG1895" s="36"/>
      <c r="AH1895" s="36"/>
      <c r="AI1895" s="36"/>
      <c r="AJ1895" s="36"/>
    </row>
    <row r="1896" spans="14:36" ht="12.75">
      <c r="N1896" s="46"/>
      <c r="O1896" s="46"/>
      <c r="P1896" s="46"/>
      <c r="AF1896" s="36"/>
      <c r="AG1896" s="36"/>
      <c r="AH1896" s="36"/>
      <c r="AI1896" s="36"/>
      <c r="AJ1896" s="36"/>
    </row>
    <row r="1897" spans="14:36" ht="12.75">
      <c r="N1897" s="46"/>
      <c r="O1897" s="46"/>
      <c r="P1897" s="46"/>
      <c r="AF1897" s="36"/>
      <c r="AG1897" s="36"/>
      <c r="AH1897" s="36"/>
      <c r="AI1897" s="36"/>
      <c r="AJ1897" s="36"/>
    </row>
    <row r="1898" spans="14:36" ht="12.75">
      <c r="N1898" s="46"/>
      <c r="O1898" s="46"/>
      <c r="P1898" s="46"/>
      <c r="AF1898" s="36"/>
      <c r="AG1898" s="36"/>
      <c r="AH1898" s="36"/>
      <c r="AI1898" s="36"/>
      <c r="AJ1898" s="36"/>
    </row>
    <row r="1899" spans="14:36" ht="12.75">
      <c r="N1899" s="46"/>
      <c r="O1899" s="46"/>
      <c r="P1899" s="46"/>
      <c r="AF1899" s="36"/>
      <c r="AG1899" s="36"/>
      <c r="AH1899" s="36"/>
      <c r="AI1899" s="36"/>
      <c r="AJ1899" s="36"/>
    </row>
    <row r="1900" spans="14:36" ht="12.75">
      <c r="N1900" s="46"/>
      <c r="O1900" s="46"/>
      <c r="P1900" s="46"/>
      <c r="AF1900" s="36"/>
      <c r="AG1900" s="36"/>
      <c r="AH1900" s="36"/>
      <c r="AI1900" s="36"/>
      <c r="AJ1900" s="36"/>
    </row>
    <row r="1901" spans="14:36" ht="12.75">
      <c r="N1901" s="46"/>
      <c r="O1901" s="46"/>
      <c r="P1901" s="46"/>
      <c r="AF1901" s="36"/>
      <c r="AG1901" s="36"/>
      <c r="AH1901" s="36"/>
      <c r="AI1901" s="36"/>
      <c r="AJ1901" s="36"/>
    </row>
    <row r="1902" spans="14:36" ht="12.75">
      <c r="N1902" s="46"/>
      <c r="O1902" s="46"/>
      <c r="P1902" s="46"/>
      <c r="AF1902" s="36"/>
      <c r="AG1902" s="36"/>
      <c r="AH1902" s="36"/>
      <c r="AI1902" s="36"/>
      <c r="AJ1902" s="36"/>
    </row>
    <row r="1903" spans="14:36" ht="12.75">
      <c r="N1903" s="46"/>
      <c r="O1903" s="46"/>
      <c r="P1903" s="46"/>
      <c r="AF1903" s="36"/>
      <c r="AG1903" s="36"/>
      <c r="AH1903" s="36"/>
      <c r="AI1903" s="36"/>
      <c r="AJ1903" s="36"/>
    </row>
    <row r="1904" spans="14:36" ht="12.75">
      <c r="N1904" s="46"/>
      <c r="O1904" s="46"/>
      <c r="P1904" s="46"/>
      <c r="AF1904" s="36"/>
      <c r="AG1904" s="36"/>
      <c r="AH1904" s="36"/>
      <c r="AI1904" s="36"/>
      <c r="AJ1904" s="36"/>
    </row>
    <row r="1905" spans="14:36" ht="12.75">
      <c r="N1905" s="46"/>
      <c r="O1905" s="46"/>
      <c r="P1905" s="46"/>
      <c r="AF1905" s="36"/>
      <c r="AG1905" s="36"/>
      <c r="AH1905" s="36"/>
      <c r="AI1905" s="36"/>
      <c r="AJ1905" s="36"/>
    </row>
    <row r="1906" spans="14:36" ht="12.75">
      <c r="N1906" s="46"/>
      <c r="O1906" s="46"/>
      <c r="P1906" s="46"/>
      <c r="AF1906" s="36"/>
      <c r="AG1906" s="36"/>
      <c r="AH1906" s="36"/>
      <c r="AI1906" s="36"/>
      <c r="AJ1906" s="36"/>
    </row>
    <row r="1907" spans="14:36" ht="12.75">
      <c r="N1907" s="46"/>
      <c r="O1907" s="46"/>
      <c r="P1907" s="46"/>
      <c r="AF1907" s="36"/>
      <c r="AG1907" s="36"/>
      <c r="AH1907" s="36"/>
      <c r="AI1907" s="36"/>
      <c r="AJ1907" s="36"/>
    </row>
    <row r="1908" spans="14:36" ht="12.75">
      <c r="N1908" s="46"/>
      <c r="O1908" s="46"/>
      <c r="P1908" s="46"/>
      <c r="AF1908" s="36"/>
      <c r="AG1908" s="36"/>
      <c r="AH1908" s="36"/>
      <c r="AI1908" s="36"/>
      <c r="AJ1908" s="36"/>
    </row>
    <row r="1909" spans="14:36" ht="12.75">
      <c r="N1909" s="46"/>
      <c r="O1909" s="46"/>
      <c r="P1909" s="46"/>
      <c r="AF1909" s="36"/>
      <c r="AG1909" s="36"/>
      <c r="AH1909" s="36"/>
      <c r="AI1909" s="36"/>
      <c r="AJ1909" s="36"/>
    </row>
    <row r="1910" spans="14:36" ht="12.75">
      <c r="N1910" s="46"/>
      <c r="O1910" s="46"/>
      <c r="P1910" s="46"/>
      <c r="AF1910" s="36"/>
      <c r="AG1910" s="36"/>
      <c r="AH1910" s="36"/>
      <c r="AI1910" s="36"/>
      <c r="AJ1910" s="36"/>
    </row>
    <row r="1911" spans="14:36" ht="12.75">
      <c r="N1911" s="46"/>
      <c r="O1911" s="46"/>
      <c r="P1911" s="46"/>
      <c r="AF1911" s="36"/>
      <c r="AG1911" s="36"/>
      <c r="AH1911" s="36"/>
      <c r="AI1911" s="36"/>
      <c r="AJ1911" s="36"/>
    </row>
    <row r="1912" spans="14:36" ht="12.75">
      <c r="N1912" s="46"/>
      <c r="O1912" s="46"/>
      <c r="P1912" s="46"/>
      <c r="AF1912" s="36"/>
      <c r="AG1912" s="36"/>
      <c r="AH1912" s="36"/>
      <c r="AI1912" s="36"/>
      <c r="AJ1912" s="36"/>
    </row>
    <row r="1913" spans="14:36" ht="12.75">
      <c r="N1913" s="46"/>
      <c r="O1913" s="46"/>
      <c r="P1913" s="46"/>
      <c r="AF1913" s="36"/>
      <c r="AG1913" s="36"/>
      <c r="AH1913" s="36"/>
      <c r="AI1913" s="36"/>
      <c r="AJ1913" s="36"/>
    </row>
    <row r="1914" spans="14:36" ht="12.75">
      <c r="N1914" s="46"/>
      <c r="O1914" s="46"/>
      <c r="P1914" s="46"/>
      <c r="AF1914" s="36"/>
      <c r="AG1914" s="36"/>
      <c r="AH1914" s="36"/>
      <c r="AI1914" s="36"/>
      <c r="AJ1914" s="36"/>
    </row>
    <row r="1915" spans="14:36" ht="12.75">
      <c r="N1915" s="46"/>
      <c r="O1915" s="46"/>
      <c r="P1915" s="46"/>
      <c r="AF1915" s="36"/>
      <c r="AG1915" s="36"/>
      <c r="AH1915" s="36"/>
      <c r="AI1915" s="36"/>
      <c r="AJ1915" s="36"/>
    </row>
    <row r="1916" spans="14:36" ht="12.75">
      <c r="N1916" s="46"/>
      <c r="O1916" s="46"/>
      <c r="P1916" s="46"/>
      <c r="AF1916" s="36"/>
      <c r="AG1916" s="36"/>
      <c r="AH1916" s="36"/>
      <c r="AI1916" s="36"/>
      <c r="AJ1916" s="36"/>
    </row>
    <row r="1917" spans="14:36" ht="12.75">
      <c r="N1917" s="46"/>
      <c r="O1917" s="46"/>
      <c r="P1917" s="46"/>
      <c r="AF1917" s="36"/>
      <c r="AG1917" s="36"/>
      <c r="AH1917" s="36"/>
      <c r="AI1917" s="36"/>
      <c r="AJ1917" s="36"/>
    </row>
    <row r="1918" spans="14:36" ht="12.75">
      <c r="N1918" s="46"/>
      <c r="O1918" s="46"/>
      <c r="P1918" s="46"/>
      <c r="AF1918" s="36"/>
      <c r="AG1918" s="36"/>
      <c r="AH1918" s="36"/>
      <c r="AI1918" s="36"/>
      <c r="AJ1918" s="36"/>
    </row>
    <row r="1919" spans="14:36" ht="12.75">
      <c r="N1919" s="46"/>
      <c r="O1919" s="46"/>
      <c r="P1919" s="46"/>
      <c r="AF1919" s="36"/>
      <c r="AG1919" s="36"/>
      <c r="AH1919" s="36"/>
      <c r="AI1919" s="36"/>
      <c r="AJ1919" s="36"/>
    </row>
    <row r="1920" spans="14:36" ht="12.75">
      <c r="N1920" s="46"/>
      <c r="O1920" s="46"/>
      <c r="P1920" s="46"/>
      <c r="AF1920" s="36"/>
      <c r="AG1920" s="36"/>
      <c r="AH1920" s="36"/>
      <c r="AI1920" s="36"/>
      <c r="AJ1920" s="36"/>
    </row>
    <row r="1921" spans="14:36" ht="12.75">
      <c r="N1921" s="46"/>
      <c r="O1921" s="46"/>
      <c r="P1921" s="46"/>
      <c r="AF1921" s="36"/>
      <c r="AG1921" s="36"/>
      <c r="AH1921" s="36"/>
      <c r="AI1921" s="36"/>
      <c r="AJ1921" s="36"/>
    </row>
    <row r="1922" spans="14:36" ht="12.75">
      <c r="N1922" s="46"/>
      <c r="O1922" s="46"/>
      <c r="P1922" s="46"/>
      <c r="AF1922" s="36"/>
      <c r="AG1922" s="36"/>
      <c r="AH1922" s="36"/>
      <c r="AI1922" s="36"/>
      <c r="AJ1922" s="36"/>
    </row>
    <row r="1923" spans="14:36" ht="12.75">
      <c r="N1923" s="46"/>
      <c r="O1923" s="46"/>
      <c r="P1923" s="46"/>
      <c r="AF1923" s="36"/>
      <c r="AG1923" s="36"/>
      <c r="AH1923" s="36"/>
      <c r="AI1923" s="36"/>
      <c r="AJ1923" s="36"/>
    </row>
    <row r="1924" spans="14:36" ht="12.75">
      <c r="N1924" s="46"/>
      <c r="O1924" s="46"/>
      <c r="P1924" s="46"/>
      <c r="AF1924" s="36"/>
      <c r="AG1924" s="36"/>
      <c r="AH1924" s="36"/>
      <c r="AI1924" s="36"/>
      <c r="AJ1924" s="36"/>
    </row>
    <row r="1925" spans="14:36" ht="12.75">
      <c r="N1925" s="46"/>
      <c r="O1925" s="46"/>
      <c r="P1925" s="46"/>
      <c r="AF1925" s="36"/>
      <c r="AG1925" s="36"/>
      <c r="AH1925" s="36"/>
      <c r="AI1925" s="36"/>
      <c r="AJ1925" s="36"/>
    </row>
    <row r="1926" spans="14:36" ht="12.75">
      <c r="N1926" s="46"/>
      <c r="O1926" s="46"/>
      <c r="P1926" s="46"/>
      <c r="AF1926" s="36"/>
      <c r="AG1926" s="36"/>
      <c r="AH1926" s="36"/>
      <c r="AI1926" s="36"/>
      <c r="AJ1926" s="36"/>
    </row>
    <row r="1927" spans="14:36" ht="12.75">
      <c r="N1927" s="46"/>
      <c r="O1927" s="46"/>
      <c r="P1927" s="46"/>
      <c r="AF1927" s="36"/>
      <c r="AG1927" s="36"/>
      <c r="AH1927" s="36"/>
      <c r="AI1927" s="36"/>
      <c r="AJ1927" s="36"/>
    </row>
    <row r="1928" spans="14:36" ht="12.75">
      <c r="N1928" s="46"/>
      <c r="O1928" s="46"/>
      <c r="P1928" s="46"/>
      <c r="AF1928" s="36"/>
      <c r="AG1928" s="36"/>
      <c r="AH1928" s="36"/>
      <c r="AI1928" s="36"/>
      <c r="AJ1928" s="36"/>
    </row>
    <row r="1929" spans="14:36" ht="12.75">
      <c r="N1929" s="46"/>
      <c r="O1929" s="46"/>
      <c r="P1929" s="46"/>
      <c r="AF1929" s="36"/>
      <c r="AG1929" s="36"/>
      <c r="AH1929" s="36"/>
      <c r="AI1929" s="36"/>
      <c r="AJ1929" s="36"/>
    </row>
    <row r="1930" spans="14:36" ht="12.75">
      <c r="N1930" s="46"/>
      <c r="O1930" s="46"/>
      <c r="P1930" s="46"/>
      <c r="AF1930" s="36"/>
      <c r="AG1930" s="36"/>
      <c r="AH1930" s="36"/>
      <c r="AI1930" s="36"/>
      <c r="AJ1930" s="36"/>
    </row>
    <row r="1931" spans="14:36" ht="12.75">
      <c r="N1931" s="46"/>
      <c r="O1931" s="46"/>
      <c r="P1931" s="46"/>
      <c r="AF1931" s="36"/>
      <c r="AG1931" s="36"/>
      <c r="AH1931" s="36"/>
      <c r="AI1931" s="36"/>
      <c r="AJ1931" s="36"/>
    </row>
    <row r="1932" spans="14:36" ht="12.75">
      <c r="N1932" s="46"/>
      <c r="O1932" s="46"/>
      <c r="P1932" s="46"/>
      <c r="AF1932" s="36"/>
      <c r="AG1932" s="36"/>
      <c r="AH1932" s="36"/>
      <c r="AI1932" s="36"/>
      <c r="AJ1932" s="36"/>
    </row>
    <row r="1933" spans="14:36" ht="12.75">
      <c r="N1933" s="46"/>
      <c r="O1933" s="46"/>
      <c r="P1933" s="46"/>
      <c r="AF1933" s="36"/>
      <c r="AG1933" s="36"/>
      <c r="AH1933" s="36"/>
      <c r="AI1933" s="36"/>
      <c r="AJ1933" s="36"/>
    </row>
    <row r="1934" spans="14:36" ht="12.75">
      <c r="N1934" s="46"/>
      <c r="O1934" s="46"/>
      <c r="P1934" s="46"/>
      <c r="AF1934" s="36"/>
      <c r="AG1934" s="36"/>
      <c r="AH1934" s="36"/>
      <c r="AI1934" s="36"/>
      <c r="AJ1934" s="36"/>
    </row>
    <row r="1935" spans="14:36" ht="12.75">
      <c r="N1935" s="46"/>
      <c r="O1935" s="46"/>
      <c r="P1935" s="46"/>
      <c r="AF1935" s="36"/>
      <c r="AG1935" s="36"/>
      <c r="AH1935" s="36"/>
      <c r="AI1935" s="36"/>
      <c r="AJ1935" s="36"/>
    </row>
    <row r="1936" spans="14:36" ht="12.75">
      <c r="N1936" s="46"/>
      <c r="O1936" s="46"/>
      <c r="P1936" s="46"/>
      <c r="AF1936" s="36"/>
      <c r="AG1936" s="36"/>
      <c r="AH1936" s="36"/>
      <c r="AI1936" s="36"/>
      <c r="AJ1936" s="36"/>
    </row>
    <row r="1937" spans="14:36" ht="12.75">
      <c r="N1937" s="46"/>
      <c r="O1937" s="46"/>
      <c r="P1937" s="46"/>
      <c r="AF1937" s="36"/>
      <c r="AG1937" s="36"/>
      <c r="AH1937" s="36"/>
      <c r="AI1937" s="36"/>
      <c r="AJ1937" s="36"/>
    </row>
    <row r="1938" spans="14:36" ht="12.75">
      <c r="N1938" s="46"/>
      <c r="O1938" s="46"/>
      <c r="P1938" s="46"/>
      <c r="AF1938" s="36"/>
      <c r="AG1938" s="36"/>
      <c r="AH1938" s="36"/>
      <c r="AI1938" s="36"/>
      <c r="AJ1938" s="36"/>
    </row>
    <row r="1939" spans="14:36" ht="12.75">
      <c r="N1939" s="46"/>
      <c r="O1939" s="46"/>
      <c r="P1939" s="46"/>
      <c r="AF1939" s="36"/>
      <c r="AG1939" s="36"/>
      <c r="AH1939" s="36"/>
      <c r="AI1939" s="36"/>
      <c r="AJ1939" s="36"/>
    </row>
    <row r="1940" spans="14:36" ht="12.75">
      <c r="N1940" s="46"/>
      <c r="O1940" s="46"/>
      <c r="P1940" s="46"/>
      <c r="AF1940" s="36"/>
      <c r="AG1940" s="36"/>
      <c r="AH1940" s="36"/>
      <c r="AI1940" s="36"/>
      <c r="AJ1940" s="36"/>
    </row>
    <row r="1941" spans="14:36" ht="12.75">
      <c r="N1941" s="46"/>
      <c r="O1941" s="46"/>
      <c r="P1941" s="46"/>
      <c r="AF1941" s="36"/>
      <c r="AG1941" s="36"/>
      <c r="AH1941" s="36"/>
      <c r="AI1941" s="36"/>
      <c r="AJ1941" s="36"/>
    </row>
    <row r="1942" spans="14:36" ht="12.75">
      <c r="N1942" s="46"/>
      <c r="O1942" s="46"/>
      <c r="P1942" s="46"/>
      <c r="AF1942" s="36"/>
      <c r="AG1942" s="36"/>
      <c r="AH1942" s="36"/>
      <c r="AI1942" s="36"/>
      <c r="AJ1942" s="36"/>
    </row>
    <row r="1943" spans="14:36" ht="12.75">
      <c r="N1943" s="46"/>
      <c r="O1943" s="46"/>
      <c r="P1943" s="46"/>
      <c r="AF1943" s="36"/>
      <c r="AG1943" s="36"/>
      <c r="AH1943" s="36"/>
      <c r="AI1943" s="36"/>
      <c r="AJ1943" s="36"/>
    </row>
    <row r="1944" spans="14:36" ht="12.75">
      <c r="N1944" s="46"/>
      <c r="O1944" s="46"/>
      <c r="P1944" s="46"/>
      <c r="AF1944" s="36"/>
      <c r="AG1944" s="36"/>
      <c r="AH1944" s="36"/>
      <c r="AI1944" s="36"/>
      <c r="AJ1944" s="36"/>
    </row>
    <row r="1945" spans="14:36" ht="12.75">
      <c r="N1945" s="46"/>
      <c r="O1945" s="46"/>
      <c r="P1945" s="46"/>
      <c r="AF1945" s="36"/>
      <c r="AG1945" s="36"/>
      <c r="AH1945" s="36"/>
      <c r="AI1945" s="36"/>
      <c r="AJ1945" s="36"/>
    </row>
    <row r="1946" spans="14:36" ht="12.75">
      <c r="N1946" s="46"/>
      <c r="O1946" s="46"/>
      <c r="P1946" s="46"/>
      <c r="AF1946" s="36"/>
      <c r="AG1946" s="36"/>
      <c r="AH1946" s="36"/>
      <c r="AI1946" s="36"/>
      <c r="AJ1946" s="36"/>
    </row>
    <row r="1947" spans="14:36" ht="12.75">
      <c r="N1947" s="46"/>
      <c r="O1947" s="46"/>
      <c r="P1947" s="46"/>
      <c r="AF1947" s="36"/>
      <c r="AG1947" s="36"/>
      <c r="AH1947" s="36"/>
      <c r="AI1947" s="36"/>
      <c r="AJ1947" s="36"/>
    </row>
    <row r="1948" spans="14:36" ht="12.75">
      <c r="N1948" s="46"/>
      <c r="O1948" s="46"/>
      <c r="P1948" s="46"/>
      <c r="AF1948" s="36"/>
      <c r="AG1948" s="36"/>
      <c r="AH1948" s="36"/>
      <c r="AI1948" s="36"/>
      <c r="AJ1948" s="36"/>
    </row>
    <row r="1949" spans="14:36" ht="12.75">
      <c r="N1949" s="46"/>
      <c r="O1949" s="46"/>
      <c r="P1949" s="46"/>
      <c r="AF1949" s="36"/>
      <c r="AG1949" s="36"/>
      <c r="AH1949" s="36"/>
      <c r="AI1949" s="36"/>
      <c r="AJ1949" s="36"/>
    </row>
    <row r="1950" spans="14:36" ht="12.75">
      <c r="N1950" s="46"/>
      <c r="O1950" s="46"/>
      <c r="P1950" s="46"/>
      <c r="AF1950" s="36"/>
      <c r="AG1950" s="36"/>
      <c r="AH1950" s="36"/>
      <c r="AI1950" s="36"/>
      <c r="AJ1950" s="36"/>
    </row>
    <row r="1951" spans="14:36" ht="12.75">
      <c r="N1951" s="46"/>
      <c r="O1951" s="46"/>
      <c r="P1951" s="46"/>
      <c r="AF1951" s="36"/>
      <c r="AG1951" s="36"/>
      <c r="AH1951" s="36"/>
      <c r="AI1951" s="36"/>
      <c r="AJ1951" s="36"/>
    </row>
    <row r="1952" spans="14:36" ht="12.75">
      <c r="N1952" s="46"/>
      <c r="O1952" s="46"/>
      <c r="P1952" s="46"/>
      <c r="AF1952" s="36"/>
      <c r="AG1952" s="36"/>
      <c r="AH1952" s="36"/>
      <c r="AI1952" s="36"/>
      <c r="AJ1952" s="36"/>
    </row>
    <row r="1953" spans="14:36" ht="12.75">
      <c r="N1953" s="46"/>
      <c r="O1953" s="46"/>
      <c r="P1953" s="46"/>
      <c r="AF1953" s="36"/>
      <c r="AG1953" s="36"/>
      <c r="AH1953" s="36"/>
      <c r="AI1953" s="36"/>
      <c r="AJ1953" s="36"/>
    </row>
    <row r="1954" spans="14:36" ht="12.75">
      <c r="N1954" s="46"/>
      <c r="O1954" s="46"/>
      <c r="P1954" s="46"/>
      <c r="AF1954" s="36"/>
      <c r="AG1954" s="36"/>
      <c r="AH1954" s="36"/>
      <c r="AI1954" s="36"/>
      <c r="AJ1954" s="36"/>
    </row>
    <row r="1955" spans="14:36" ht="12.75">
      <c r="N1955" s="46"/>
      <c r="O1955" s="46"/>
      <c r="P1955" s="46"/>
      <c r="AF1955" s="36"/>
      <c r="AG1955" s="36"/>
      <c r="AH1955" s="36"/>
      <c r="AI1955" s="36"/>
      <c r="AJ1955" s="36"/>
    </row>
    <row r="1956" spans="14:36" ht="12.75">
      <c r="N1956" s="46"/>
      <c r="O1956" s="46"/>
      <c r="P1956" s="46"/>
      <c r="AF1956" s="36"/>
      <c r="AG1956" s="36"/>
      <c r="AH1956" s="36"/>
      <c r="AI1956" s="36"/>
      <c r="AJ1956" s="36"/>
    </row>
    <row r="1957" spans="14:36" ht="12.75">
      <c r="N1957" s="46"/>
      <c r="O1957" s="46"/>
      <c r="P1957" s="46"/>
      <c r="AF1957" s="36"/>
      <c r="AG1957" s="36"/>
      <c r="AH1957" s="36"/>
      <c r="AI1957" s="36"/>
      <c r="AJ1957" s="36"/>
    </row>
    <row r="1958" spans="14:36" ht="12.75">
      <c r="N1958" s="46"/>
      <c r="O1958" s="46"/>
      <c r="P1958" s="46"/>
      <c r="AF1958" s="36"/>
      <c r="AG1958" s="36"/>
      <c r="AH1958" s="36"/>
      <c r="AI1958" s="36"/>
      <c r="AJ1958" s="36"/>
    </row>
    <row r="1959" spans="14:36" ht="12.75">
      <c r="N1959" s="46"/>
      <c r="O1959" s="46"/>
      <c r="P1959" s="46"/>
      <c r="AF1959" s="36"/>
      <c r="AG1959" s="36"/>
      <c r="AH1959" s="36"/>
      <c r="AI1959" s="36"/>
      <c r="AJ1959" s="36"/>
    </row>
    <row r="1960" spans="14:36" ht="12.75">
      <c r="N1960" s="46"/>
      <c r="O1960" s="46"/>
      <c r="P1960" s="46"/>
      <c r="AF1960" s="36"/>
      <c r="AG1960" s="36"/>
      <c r="AH1960" s="36"/>
      <c r="AI1960" s="36"/>
      <c r="AJ1960" s="36"/>
    </row>
    <row r="1961" spans="14:36" ht="12.75">
      <c r="N1961" s="46"/>
      <c r="O1961" s="46"/>
      <c r="P1961" s="46"/>
      <c r="AF1961" s="36"/>
      <c r="AG1961" s="36"/>
      <c r="AH1961" s="36"/>
      <c r="AI1961" s="36"/>
      <c r="AJ1961" s="36"/>
    </row>
    <row r="1962" spans="14:36" ht="12.75">
      <c r="N1962" s="46"/>
      <c r="O1962" s="46"/>
      <c r="P1962" s="46"/>
      <c r="AF1962" s="36"/>
      <c r="AG1962" s="36"/>
      <c r="AH1962" s="36"/>
      <c r="AI1962" s="36"/>
      <c r="AJ1962" s="36"/>
    </row>
    <row r="1963" spans="14:36" ht="12.75">
      <c r="N1963" s="46"/>
      <c r="O1963" s="46"/>
      <c r="P1963" s="46"/>
      <c r="AF1963" s="36"/>
      <c r="AG1963" s="36"/>
      <c r="AH1963" s="36"/>
      <c r="AI1963" s="36"/>
      <c r="AJ1963" s="36"/>
    </row>
    <row r="1964" spans="14:36" ht="12.75">
      <c r="N1964" s="46"/>
      <c r="O1964" s="46"/>
      <c r="P1964" s="46"/>
      <c r="AF1964" s="36"/>
      <c r="AG1964" s="36"/>
      <c r="AH1964" s="36"/>
      <c r="AI1964" s="36"/>
      <c r="AJ1964" s="36"/>
    </row>
    <row r="1965" spans="14:36" ht="12.75">
      <c r="N1965" s="46"/>
      <c r="O1965" s="46"/>
      <c r="P1965" s="46"/>
      <c r="AF1965" s="36"/>
      <c r="AG1965" s="36"/>
      <c r="AH1965" s="36"/>
      <c r="AI1965" s="36"/>
      <c r="AJ1965" s="36"/>
    </row>
    <row r="1966" spans="14:36" ht="12.75">
      <c r="N1966" s="46"/>
      <c r="O1966" s="46"/>
      <c r="P1966" s="46"/>
      <c r="AF1966" s="36"/>
      <c r="AG1966" s="36"/>
      <c r="AH1966" s="36"/>
      <c r="AI1966" s="36"/>
      <c r="AJ1966" s="36"/>
    </row>
    <row r="1967" spans="14:36" ht="12.75">
      <c r="N1967" s="46"/>
      <c r="O1967" s="46"/>
      <c r="P1967" s="46"/>
      <c r="AF1967" s="36"/>
      <c r="AG1967" s="36"/>
      <c r="AH1967" s="36"/>
      <c r="AI1967" s="36"/>
      <c r="AJ1967" s="36"/>
    </row>
    <row r="1968" spans="14:36" ht="12.75">
      <c r="N1968" s="46"/>
      <c r="O1968" s="46"/>
      <c r="P1968" s="46"/>
      <c r="AF1968" s="36"/>
      <c r="AG1968" s="36"/>
      <c r="AH1968" s="36"/>
      <c r="AI1968" s="36"/>
      <c r="AJ1968" s="36"/>
    </row>
    <row r="1969" spans="14:36" ht="12.75">
      <c r="N1969" s="46"/>
      <c r="O1969" s="46"/>
      <c r="P1969" s="46"/>
      <c r="AF1969" s="36"/>
      <c r="AG1969" s="36"/>
      <c r="AH1969" s="36"/>
      <c r="AI1969" s="36"/>
      <c r="AJ1969" s="36"/>
    </row>
    <row r="1970" spans="14:36" ht="12.75">
      <c r="N1970" s="46"/>
      <c r="O1970" s="46"/>
      <c r="P1970" s="46"/>
      <c r="AF1970" s="36"/>
      <c r="AG1970" s="36"/>
      <c r="AH1970" s="36"/>
      <c r="AI1970" s="36"/>
      <c r="AJ1970" s="36"/>
    </row>
    <row r="1971" spans="14:36" ht="12.75">
      <c r="N1971" s="46"/>
      <c r="O1971" s="46"/>
      <c r="P1971" s="46"/>
      <c r="AF1971" s="36"/>
      <c r="AG1971" s="36"/>
      <c r="AH1971" s="36"/>
      <c r="AI1971" s="36"/>
      <c r="AJ1971" s="36"/>
    </row>
    <row r="1972" spans="14:36" ht="12.75">
      <c r="N1972" s="46"/>
      <c r="O1972" s="46"/>
      <c r="P1972" s="46"/>
      <c r="AF1972" s="36"/>
      <c r="AG1972" s="36"/>
      <c r="AH1972" s="36"/>
      <c r="AI1972" s="36"/>
      <c r="AJ1972" s="36"/>
    </row>
    <row r="1973" spans="14:36" ht="12.75">
      <c r="N1973" s="46"/>
      <c r="O1973" s="46"/>
      <c r="P1973" s="46"/>
      <c r="AF1973" s="36"/>
      <c r="AG1973" s="36"/>
      <c r="AH1973" s="36"/>
      <c r="AI1973" s="36"/>
      <c r="AJ1973" s="36"/>
    </row>
    <row r="1974" spans="14:36" ht="12.75">
      <c r="N1974" s="46"/>
      <c r="O1974" s="46"/>
      <c r="P1974" s="46"/>
      <c r="AF1974" s="36"/>
      <c r="AG1974" s="36"/>
      <c r="AH1974" s="36"/>
      <c r="AI1974" s="36"/>
      <c r="AJ1974" s="36"/>
    </row>
    <row r="1975" spans="14:36" ht="12.75">
      <c r="N1975" s="46"/>
      <c r="O1975" s="46"/>
      <c r="P1975" s="46"/>
      <c r="AF1975" s="36"/>
      <c r="AG1975" s="36"/>
      <c r="AH1975" s="36"/>
      <c r="AI1975" s="36"/>
      <c r="AJ1975" s="36"/>
    </row>
    <row r="1976" spans="14:36" ht="12.75">
      <c r="N1976" s="46"/>
      <c r="O1976" s="46"/>
      <c r="P1976" s="46"/>
      <c r="AF1976" s="36"/>
      <c r="AG1976" s="36"/>
      <c r="AH1976" s="36"/>
      <c r="AI1976" s="36"/>
      <c r="AJ1976" s="36"/>
    </row>
    <row r="1977" spans="14:36" ht="12.75">
      <c r="N1977" s="46"/>
      <c r="O1977" s="46"/>
      <c r="P1977" s="46"/>
      <c r="AF1977" s="36"/>
      <c r="AG1977" s="36"/>
      <c r="AH1977" s="36"/>
      <c r="AI1977" s="36"/>
      <c r="AJ1977" s="36"/>
    </row>
    <row r="1978" spans="14:36" ht="12.75">
      <c r="N1978" s="46"/>
      <c r="O1978" s="46"/>
      <c r="P1978" s="46"/>
      <c r="AF1978" s="36"/>
      <c r="AG1978" s="36"/>
      <c r="AH1978" s="36"/>
      <c r="AI1978" s="36"/>
      <c r="AJ1978" s="36"/>
    </row>
    <row r="1979" spans="14:36" ht="12.75">
      <c r="N1979" s="46"/>
      <c r="O1979" s="46"/>
      <c r="P1979" s="46"/>
      <c r="AF1979" s="36"/>
      <c r="AG1979" s="36"/>
      <c r="AH1979" s="36"/>
      <c r="AI1979" s="36"/>
      <c r="AJ1979" s="36"/>
    </row>
    <row r="1980" spans="14:36" ht="12.75">
      <c r="N1980" s="46"/>
      <c r="O1980" s="46"/>
      <c r="P1980" s="46"/>
      <c r="AF1980" s="36"/>
      <c r="AG1980" s="36"/>
      <c r="AH1980" s="36"/>
      <c r="AI1980" s="36"/>
      <c r="AJ1980" s="36"/>
    </row>
    <row r="1981" spans="14:36" ht="12.75">
      <c r="N1981" s="46"/>
      <c r="O1981" s="46"/>
      <c r="P1981" s="46"/>
      <c r="AF1981" s="36"/>
      <c r="AG1981" s="36"/>
      <c r="AH1981" s="36"/>
      <c r="AI1981" s="36"/>
      <c r="AJ1981" s="36"/>
    </row>
    <row r="1982" spans="14:36" ht="12.75">
      <c r="N1982" s="46"/>
      <c r="O1982" s="46"/>
      <c r="P1982" s="46"/>
      <c r="AF1982" s="36"/>
      <c r="AG1982" s="36"/>
      <c r="AH1982" s="36"/>
      <c r="AI1982" s="36"/>
      <c r="AJ1982" s="36"/>
    </row>
    <row r="1983" spans="14:36" ht="12.75">
      <c r="N1983" s="46"/>
      <c r="O1983" s="46"/>
      <c r="P1983" s="46"/>
      <c r="AF1983" s="36"/>
      <c r="AG1983" s="36"/>
      <c r="AH1983" s="36"/>
      <c r="AI1983" s="36"/>
      <c r="AJ1983" s="36"/>
    </row>
    <row r="1984" spans="14:36" ht="12.75">
      <c r="N1984" s="46"/>
      <c r="O1984" s="46"/>
      <c r="P1984" s="46"/>
      <c r="AF1984" s="36"/>
      <c r="AG1984" s="36"/>
      <c r="AH1984" s="36"/>
      <c r="AI1984" s="36"/>
      <c r="AJ1984" s="36"/>
    </row>
    <row r="1985" spans="14:36" ht="12.75">
      <c r="N1985" s="46"/>
      <c r="O1985" s="46"/>
      <c r="P1985" s="46"/>
      <c r="AF1985" s="36"/>
      <c r="AG1985" s="36"/>
      <c r="AH1985" s="36"/>
      <c r="AI1985" s="36"/>
      <c r="AJ1985" s="36"/>
    </row>
    <row r="1986" spans="14:36" ht="12.75">
      <c r="N1986" s="46"/>
      <c r="O1986" s="46"/>
      <c r="P1986" s="46"/>
      <c r="AF1986" s="36"/>
      <c r="AG1986" s="36"/>
      <c r="AH1986" s="36"/>
      <c r="AI1986" s="36"/>
      <c r="AJ1986" s="36"/>
    </row>
    <row r="1987" spans="14:36" ht="12.75">
      <c r="N1987" s="46"/>
      <c r="O1987" s="46"/>
      <c r="P1987" s="46"/>
      <c r="AF1987" s="36"/>
      <c r="AG1987" s="36"/>
      <c r="AH1987" s="36"/>
      <c r="AI1987" s="36"/>
      <c r="AJ1987" s="36"/>
    </row>
    <row r="1988" spans="14:36" ht="12.75">
      <c r="N1988" s="46"/>
      <c r="O1988" s="46"/>
      <c r="P1988" s="46"/>
      <c r="AF1988" s="36"/>
      <c r="AG1988" s="36"/>
      <c r="AH1988" s="36"/>
      <c r="AI1988" s="36"/>
      <c r="AJ1988" s="36"/>
    </row>
    <row r="1989" spans="14:36" ht="12.75">
      <c r="N1989" s="46"/>
      <c r="O1989" s="46"/>
      <c r="P1989" s="46"/>
      <c r="AF1989" s="36"/>
      <c r="AG1989" s="36"/>
      <c r="AH1989" s="36"/>
      <c r="AI1989" s="36"/>
      <c r="AJ1989" s="36"/>
    </row>
    <row r="1990" spans="14:36" ht="12.75">
      <c r="N1990" s="46"/>
      <c r="O1990" s="46"/>
      <c r="P1990" s="46"/>
      <c r="AF1990" s="36"/>
      <c r="AG1990" s="36"/>
      <c r="AH1990" s="36"/>
      <c r="AI1990" s="36"/>
      <c r="AJ1990" s="36"/>
    </row>
    <row r="1991" spans="14:36" ht="12.75">
      <c r="N1991" s="46"/>
      <c r="O1991" s="46"/>
      <c r="P1991" s="46"/>
      <c r="AF1991" s="36"/>
      <c r="AG1991" s="36"/>
      <c r="AH1991" s="36"/>
      <c r="AI1991" s="36"/>
      <c r="AJ1991" s="36"/>
    </row>
    <row r="1992" spans="14:36" ht="12.75">
      <c r="N1992" s="46"/>
      <c r="O1992" s="46"/>
      <c r="P1992" s="46"/>
      <c r="AF1992" s="36"/>
      <c r="AG1992" s="36"/>
      <c r="AH1992" s="36"/>
      <c r="AI1992" s="36"/>
      <c r="AJ1992" s="36"/>
    </row>
    <row r="1993" spans="14:36" ht="12.75">
      <c r="N1993" s="46"/>
      <c r="O1993" s="46"/>
      <c r="P1993" s="46"/>
      <c r="AF1993" s="36"/>
      <c r="AG1993" s="36"/>
      <c r="AH1993" s="36"/>
      <c r="AI1993" s="36"/>
      <c r="AJ1993" s="36"/>
    </row>
    <row r="1994" spans="14:36" ht="12.75">
      <c r="N1994" s="46"/>
      <c r="O1994" s="46"/>
      <c r="P1994" s="46"/>
      <c r="AF1994" s="36"/>
      <c r="AG1994" s="36"/>
      <c r="AH1994" s="36"/>
      <c r="AI1994" s="36"/>
      <c r="AJ1994" s="36"/>
    </row>
    <row r="1995" spans="14:36" ht="12.75">
      <c r="N1995" s="46"/>
      <c r="O1995" s="46"/>
      <c r="P1995" s="46"/>
      <c r="AF1995" s="36"/>
      <c r="AG1995" s="36"/>
      <c r="AH1995" s="36"/>
      <c r="AI1995" s="36"/>
      <c r="AJ1995" s="36"/>
    </row>
    <row r="1996" spans="14:36" ht="12.75">
      <c r="N1996" s="46"/>
      <c r="O1996" s="46"/>
      <c r="P1996" s="46"/>
      <c r="AF1996" s="36"/>
      <c r="AG1996" s="36"/>
      <c r="AH1996" s="36"/>
      <c r="AI1996" s="36"/>
      <c r="AJ1996" s="36"/>
    </row>
    <row r="1997" spans="14:36" ht="12.75">
      <c r="N1997" s="46"/>
      <c r="O1997" s="46"/>
      <c r="P1997" s="46"/>
      <c r="AF1997" s="36"/>
      <c r="AG1997" s="36"/>
      <c r="AH1997" s="36"/>
      <c r="AI1997" s="36"/>
      <c r="AJ1997" s="36"/>
    </row>
    <row r="1998" spans="14:36" ht="12.75">
      <c r="N1998" s="46"/>
      <c r="O1998" s="46"/>
      <c r="P1998" s="46"/>
      <c r="AF1998" s="36"/>
      <c r="AG1998" s="36"/>
      <c r="AH1998" s="36"/>
      <c r="AI1998" s="36"/>
      <c r="AJ1998" s="36"/>
    </row>
    <row r="1999" spans="14:36" ht="12.75">
      <c r="N1999" s="46"/>
      <c r="O1999" s="46"/>
      <c r="P1999" s="46"/>
      <c r="AF1999" s="36"/>
      <c r="AG1999" s="36"/>
      <c r="AH1999" s="36"/>
      <c r="AI1999" s="36"/>
      <c r="AJ1999" s="36"/>
    </row>
    <row r="2000" spans="14:36" ht="12.75">
      <c r="N2000" s="46"/>
      <c r="O2000" s="46"/>
      <c r="P2000" s="46"/>
      <c r="AF2000" s="36"/>
      <c r="AG2000" s="36"/>
      <c r="AH2000" s="36"/>
      <c r="AI2000" s="36"/>
      <c r="AJ2000" s="36"/>
    </row>
    <row r="2001" spans="14:36" ht="12.75">
      <c r="N2001" s="46"/>
      <c r="O2001" s="46"/>
      <c r="P2001" s="46"/>
      <c r="AF2001" s="36"/>
      <c r="AG2001" s="36"/>
      <c r="AH2001" s="36"/>
      <c r="AI2001" s="36"/>
      <c r="AJ2001" s="36"/>
    </row>
    <row r="2002" spans="14:36" ht="12.75">
      <c r="N2002" s="46"/>
      <c r="O2002" s="46"/>
      <c r="P2002" s="46"/>
      <c r="AF2002" s="36"/>
      <c r="AG2002" s="36"/>
      <c r="AH2002" s="36"/>
      <c r="AI2002" s="36"/>
      <c r="AJ2002" s="36"/>
    </row>
    <row r="2003" spans="14:36" ht="12.75">
      <c r="N2003" s="46"/>
      <c r="O2003" s="46"/>
      <c r="P2003" s="46"/>
      <c r="AF2003" s="36"/>
      <c r="AG2003" s="36"/>
      <c r="AH2003" s="36"/>
      <c r="AI2003" s="36"/>
      <c r="AJ2003" s="36"/>
    </row>
    <row r="2004" spans="14:36" ht="12.75">
      <c r="N2004" s="46"/>
      <c r="O2004" s="46"/>
      <c r="P2004" s="46"/>
      <c r="AF2004" s="36"/>
      <c r="AG2004" s="36"/>
      <c r="AH2004" s="36"/>
      <c r="AI2004" s="36"/>
      <c r="AJ2004" s="36"/>
    </row>
    <row r="2005" spans="14:36" ht="12.75">
      <c r="N2005" s="46"/>
      <c r="O2005" s="46"/>
      <c r="P2005" s="46"/>
      <c r="AF2005" s="36"/>
      <c r="AG2005" s="36"/>
      <c r="AH2005" s="36"/>
      <c r="AI2005" s="36"/>
      <c r="AJ2005" s="36"/>
    </row>
    <row r="2006" spans="14:36" ht="12.75">
      <c r="N2006" s="46"/>
      <c r="O2006" s="46"/>
      <c r="P2006" s="46"/>
      <c r="AF2006" s="36"/>
      <c r="AG2006" s="36"/>
      <c r="AH2006" s="36"/>
      <c r="AI2006" s="36"/>
      <c r="AJ2006" s="36"/>
    </row>
    <row r="2007" spans="14:36" ht="12.75">
      <c r="N2007" s="46"/>
      <c r="O2007" s="46"/>
      <c r="P2007" s="46"/>
      <c r="AF2007" s="36"/>
      <c r="AG2007" s="36"/>
      <c r="AH2007" s="36"/>
      <c r="AI2007" s="36"/>
      <c r="AJ2007" s="36"/>
    </row>
    <row r="2008" spans="14:36" ht="12.75">
      <c r="N2008" s="46"/>
      <c r="O2008" s="46"/>
      <c r="P2008" s="46"/>
      <c r="AF2008" s="36"/>
      <c r="AG2008" s="36"/>
      <c r="AH2008" s="36"/>
      <c r="AI2008" s="36"/>
      <c r="AJ2008" s="36"/>
    </row>
    <row r="2009" spans="14:36" ht="12.75">
      <c r="N2009" s="46"/>
      <c r="O2009" s="46"/>
      <c r="P2009" s="46"/>
      <c r="AF2009" s="36"/>
      <c r="AG2009" s="36"/>
      <c r="AH2009" s="36"/>
      <c r="AI2009" s="36"/>
      <c r="AJ2009" s="36"/>
    </row>
    <row r="2010" spans="14:36" ht="12.75">
      <c r="N2010" s="46"/>
      <c r="O2010" s="46"/>
      <c r="P2010" s="46"/>
      <c r="AF2010" s="36"/>
      <c r="AG2010" s="36"/>
      <c r="AH2010" s="36"/>
      <c r="AI2010" s="36"/>
      <c r="AJ2010" s="36"/>
    </row>
    <row r="2011" spans="14:36" ht="12.75">
      <c r="N2011" s="46"/>
      <c r="O2011" s="46"/>
      <c r="P2011" s="46"/>
      <c r="AF2011" s="36"/>
      <c r="AG2011" s="36"/>
      <c r="AH2011" s="36"/>
      <c r="AI2011" s="36"/>
      <c r="AJ2011" s="36"/>
    </row>
    <row r="2012" spans="14:36" ht="12.75">
      <c r="N2012" s="46"/>
      <c r="O2012" s="46"/>
      <c r="P2012" s="46"/>
      <c r="AF2012" s="36"/>
      <c r="AG2012" s="36"/>
      <c r="AH2012" s="36"/>
      <c r="AI2012" s="36"/>
      <c r="AJ2012" s="36"/>
    </row>
    <row r="2013" spans="14:36" ht="12.75">
      <c r="N2013" s="46"/>
      <c r="O2013" s="46"/>
      <c r="P2013" s="46"/>
      <c r="AF2013" s="36"/>
      <c r="AG2013" s="36"/>
      <c r="AH2013" s="36"/>
      <c r="AI2013" s="36"/>
      <c r="AJ2013" s="36"/>
    </row>
    <row r="2014" spans="14:36" ht="12.75">
      <c r="N2014" s="46"/>
      <c r="O2014" s="46"/>
      <c r="P2014" s="46"/>
      <c r="AF2014" s="36"/>
      <c r="AG2014" s="36"/>
      <c r="AH2014" s="36"/>
      <c r="AI2014" s="36"/>
      <c r="AJ2014" s="36"/>
    </row>
    <row r="2015" spans="14:36" ht="12.75">
      <c r="N2015" s="46"/>
      <c r="O2015" s="46"/>
      <c r="P2015" s="46"/>
      <c r="AF2015" s="36"/>
      <c r="AG2015" s="36"/>
      <c r="AH2015" s="36"/>
      <c r="AI2015" s="36"/>
      <c r="AJ2015" s="36"/>
    </row>
    <row r="2016" spans="14:36" ht="12.75">
      <c r="N2016" s="46"/>
      <c r="O2016" s="46"/>
      <c r="P2016" s="46"/>
      <c r="AF2016" s="36"/>
      <c r="AG2016" s="36"/>
      <c r="AH2016" s="36"/>
      <c r="AI2016" s="36"/>
      <c r="AJ2016" s="36"/>
    </row>
    <row r="2017" spans="14:36" ht="12.75">
      <c r="N2017" s="46"/>
      <c r="O2017" s="46"/>
      <c r="P2017" s="46"/>
      <c r="AF2017" s="36"/>
      <c r="AG2017" s="36"/>
      <c r="AH2017" s="36"/>
      <c r="AI2017" s="36"/>
      <c r="AJ2017" s="36"/>
    </row>
    <row r="2018" spans="14:36" ht="12.75">
      <c r="N2018" s="46"/>
      <c r="O2018" s="46"/>
      <c r="P2018" s="46"/>
      <c r="AF2018" s="36"/>
      <c r="AG2018" s="36"/>
      <c r="AH2018" s="36"/>
      <c r="AI2018" s="36"/>
      <c r="AJ2018" s="36"/>
    </row>
    <row r="2019" spans="14:36" ht="12.75">
      <c r="N2019" s="46"/>
      <c r="O2019" s="46"/>
      <c r="P2019" s="46"/>
      <c r="AF2019" s="36"/>
      <c r="AG2019" s="36"/>
      <c r="AH2019" s="36"/>
      <c r="AI2019" s="36"/>
      <c r="AJ2019" s="36"/>
    </row>
    <row r="2020" spans="14:36" ht="12.75">
      <c r="N2020" s="46"/>
      <c r="O2020" s="46"/>
      <c r="P2020" s="46"/>
      <c r="AF2020" s="36"/>
      <c r="AG2020" s="36"/>
      <c r="AH2020" s="36"/>
      <c r="AI2020" s="36"/>
      <c r="AJ2020" s="36"/>
    </row>
    <row r="2021" spans="14:36" ht="12.75">
      <c r="N2021" s="46"/>
      <c r="O2021" s="46"/>
      <c r="P2021" s="46"/>
      <c r="AF2021" s="36"/>
      <c r="AG2021" s="36"/>
      <c r="AH2021" s="36"/>
      <c r="AI2021" s="36"/>
      <c r="AJ2021" s="36"/>
    </row>
    <row r="2022" spans="14:36" ht="12.75">
      <c r="N2022" s="46"/>
      <c r="O2022" s="46"/>
      <c r="P2022" s="46"/>
      <c r="AF2022" s="36"/>
      <c r="AG2022" s="36"/>
      <c r="AH2022" s="36"/>
      <c r="AI2022" s="36"/>
      <c r="AJ2022" s="36"/>
    </row>
    <row r="2023" spans="14:36" ht="12.75">
      <c r="N2023" s="46"/>
      <c r="O2023" s="46"/>
      <c r="P2023" s="46"/>
      <c r="AF2023" s="36"/>
      <c r="AG2023" s="36"/>
      <c r="AH2023" s="36"/>
      <c r="AI2023" s="36"/>
      <c r="AJ2023" s="36"/>
    </row>
    <row r="2024" spans="14:36" ht="12.75">
      <c r="N2024" s="46"/>
      <c r="O2024" s="46"/>
      <c r="P2024" s="46"/>
      <c r="AF2024" s="36"/>
      <c r="AG2024" s="36"/>
      <c r="AH2024" s="36"/>
      <c r="AI2024" s="36"/>
      <c r="AJ2024" s="36"/>
    </row>
    <row r="2025" spans="14:36" ht="12.75">
      <c r="N2025" s="46"/>
      <c r="O2025" s="46"/>
      <c r="P2025" s="46"/>
      <c r="AF2025" s="36"/>
      <c r="AG2025" s="36"/>
      <c r="AH2025" s="36"/>
      <c r="AI2025" s="36"/>
      <c r="AJ2025" s="36"/>
    </row>
    <row r="2026" spans="14:36" ht="12.75">
      <c r="N2026" s="46"/>
      <c r="O2026" s="46"/>
      <c r="P2026" s="46"/>
      <c r="AF2026" s="36"/>
      <c r="AG2026" s="36"/>
      <c r="AH2026" s="36"/>
      <c r="AI2026" s="36"/>
      <c r="AJ2026" s="36"/>
    </row>
    <row r="2027" spans="14:36" ht="12.75">
      <c r="N2027" s="46"/>
      <c r="O2027" s="46"/>
      <c r="P2027" s="46"/>
      <c r="AF2027" s="36"/>
      <c r="AG2027" s="36"/>
      <c r="AH2027" s="36"/>
      <c r="AI2027" s="36"/>
      <c r="AJ2027" s="36"/>
    </row>
    <row r="2028" spans="14:36" ht="12.75">
      <c r="N2028" s="46"/>
      <c r="O2028" s="46"/>
      <c r="P2028" s="46"/>
      <c r="AF2028" s="36"/>
      <c r="AG2028" s="36"/>
      <c r="AH2028" s="36"/>
      <c r="AI2028" s="36"/>
      <c r="AJ2028" s="36"/>
    </row>
    <row r="2029" spans="14:36" ht="12.75">
      <c r="N2029" s="46"/>
      <c r="O2029" s="46"/>
      <c r="P2029" s="46"/>
      <c r="AF2029" s="36"/>
      <c r="AG2029" s="36"/>
      <c r="AH2029" s="36"/>
      <c r="AI2029" s="36"/>
      <c r="AJ2029" s="36"/>
    </row>
    <row r="2030" spans="14:36" ht="12.75">
      <c r="N2030" s="46"/>
      <c r="O2030" s="46"/>
      <c r="P2030" s="46"/>
      <c r="AF2030" s="36"/>
      <c r="AG2030" s="36"/>
      <c r="AH2030" s="36"/>
      <c r="AI2030" s="36"/>
      <c r="AJ2030" s="36"/>
    </row>
    <row r="2031" spans="14:36" ht="12.75">
      <c r="N2031" s="46"/>
      <c r="O2031" s="46"/>
      <c r="P2031" s="46"/>
      <c r="AF2031" s="36"/>
      <c r="AG2031" s="36"/>
      <c r="AH2031" s="36"/>
      <c r="AI2031" s="36"/>
      <c r="AJ2031" s="36"/>
    </row>
    <row r="2032" spans="14:36" ht="12.75">
      <c r="N2032" s="46"/>
      <c r="O2032" s="46"/>
      <c r="P2032" s="46"/>
      <c r="AF2032" s="36"/>
      <c r="AG2032" s="36"/>
      <c r="AH2032" s="36"/>
      <c r="AI2032" s="36"/>
      <c r="AJ2032" s="36"/>
    </row>
    <row r="2033" spans="14:36" ht="12.75">
      <c r="N2033" s="46"/>
      <c r="O2033" s="46"/>
      <c r="P2033" s="46"/>
      <c r="AF2033" s="36"/>
      <c r="AG2033" s="36"/>
      <c r="AH2033" s="36"/>
      <c r="AI2033" s="36"/>
      <c r="AJ2033" s="36"/>
    </row>
    <row r="2034" spans="14:36" ht="12.75">
      <c r="N2034" s="46"/>
      <c r="O2034" s="46"/>
      <c r="P2034" s="46"/>
      <c r="AF2034" s="36"/>
      <c r="AG2034" s="36"/>
      <c r="AH2034" s="36"/>
      <c r="AI2034" s="36"/>
      <c r="AJ2034" s="36"/>
    </row>
    <row r="2035" spans="14:36" ht="12.75">
      <c r="N2035" s="46"/>
      <c r="O2035" s="46"/>
      <c r="P2035" s="46"/>
      <c r="AF2035" s="36"/>
      <c r="AG2035" s="36"/>
      <c r="AH2035" s="36"/>
      <c r="AI2035" s="36"/>
      <c r="AJ2035" s="36"/>
    </row>
    <row r="2036" spans="14:36" ht="12.75">
      <c r="N2036" s="46"/>
      <c r="O2036" s="46"/>
      <c r="P2036" s="46"/>
      <c r="AF2036" s="36"/>
      <c r="AG2036" s="36"/>
      <c r="AH2036" s="36"/>
      <c r="AI2036" s="36"/>
      <c r="AJ2036" s="36"/>
    </row>
    <row r="2037" spans="14:36" ht="12.75">
      <c r="N2037" s="46"/>
      <c r="O2037" s="46"/>
      <c r="P2037" s="46"/>
      <c r="AF2037" s="36"/>
      <c r="AG2037" s="36"/>
      <c r="AH2037" s="36"/>
      <c r="AI2037" s="36"/>
      <c r="AJ2037" s="36"/>
    </row>
    <row r="2038" spans="14:36" ht="12.75">
      <c r="N2038" s="46"/>
      <c r="O2038" s="46"/>
      <c r="P2038" s="46"/>
      <c r="AF2038" s="36"/>
      <c r="AG2038" s="36"/>
      <c r="AH2038" s="36"/>
      <c r="AI2038" s="36"/>
      <c r="AJ2038" s="36"/>
    </row>
    <row r="2039" spans="14:36" ht="12.75">
      <c r="N2039" s="46"/>
      <c r="O2039" s="46"/>
      <c r="P2039" s="46"/>
      <c r="AF2039" s="36"/>
      <c r="AG2039" s="36"/>
      <c r="AH2039" s="36"/>
      <c r="AI2039" s="36"/>
      <c r="AJ2039" s="36"/>
    </row>
    <row r="2040" spans="14:36" ht="12.75">
      <c r="N2040" s="46"/>
      <c r="O2040" s="46"/>
      <c r="P2040" s="46"/>
      <c r="AF2040" s="36"/>
      <c r="AG2040" s="36"/>
      <c r="AH2040" s="36"/>
      <c r="AI2040" s="36"/>
      <c r="AJ2040" s="36"/>
    </row>
    <row r="2041" spans="14:36" ht="12.75">
      <c r="N2041" s="46"/>
      <c r="O2041" s="46"/>
      <c r="P2041" s="46"/>
      <c r="AF2041" s="36"/>
      <c r="AG2041" s="36"/>
      <c r="AH2041" s="36"/>
      <c r="AI2041" s="36"/>
      <c r="AJ2041" s="36"/>
    </row>
    <row r="2042" spans="14:36" ht="12.75">
      <c r="N2042" s="46"/>
      <c r="O2042" s="46"/>
      <c r="P2042" s="46"/>
      <c r="AF2042" s="36"/>
      <c r="AG2042" s="36"/>
      <c r="AH2042" s="36"/>
      <c r="AI2042" s="36"/>
      <c r="AJ2042" s="36"/>
    </row>
    <row r="2043" spans="14:36" ht="12.75">
      <c r="N2043" s="46"/>
      <c r="O2043" s="46"/>
      <c r="P2043" s="46"/>
      <c r="AF2043" s="36"/>
      <c r="AG2043" s="36"/>
      <c r="AH2043" s="36"/>
      <c r="AI2043" s="36"/>
      <c r="AJ2043" s="36"/>
    </row>
    <row r="2044" spans="14:36" ht="12.75">
      <c r="N2044" s="46"/>
      <c r="O2044" s="46"/>
      <c r="P2044" s="46"/>
      <c r="AF2044" s="36"/>
      <c r="AG2044" s="36"/>
      <c r="AH2044" s="36"/>
      <c r="AI2044" s="36"/>
      <c r="AJ2044" s="36"/>
    </row>
    <row r="2045" spans="14:36" ht="12.75">
      <c r="N2045" s="46"/>
      <c r="O2045" s="46"/>
      <c r="P2045" s="46"/>
      <c r="AF2045" s="36"/>
      <c r="AG2045" s="36"/>
      <c r="AH2045" s="36"/>
      <c r="AI2045" s="36"/>
      <c r="AJ2045" s="36"/>
    </row>
    <row r="2046" spans="14:36" ht="12.75">
      <c r="N2046" s="46"/>
      <c r="O2046" s="46"/>
      <c r="P2046" s="46"/>
      <c r="AF2046" s="36"/>
      <c r="AG2046" s="36"/>
      <c r="AH2046" s="36"/>
      <c r="AI2046" s="36"/>
      <c r="AJ2046" s="36"/>
    </row>
    <row r="2047" spans="14:36" ht="12.75">
      <c r="N2047" s="46"/>
      <c r="O2047" s="46"/>
      <c r="P2047" s="46"/>
      <c r="AF2047" s="36"/>
      <c r="AG2047" s="36"/>
      <c r="AH2047" s="36"/>
      <c r="AI2047" s="36"/>
      <c r="AJ2047" s="36"/>
    </row>
    <row r="2048" spans="14:36" ht="12.75">
      <c r="N2048" s="46"/>
      <c r="O2048" s="46"/>
      <c r="P2048" s="46"/>
      <c r="AF2048" s="36"/>
      <c r="AG2048" s="36"/>
      <c r="AH2048" s="36"/>
      <c r="AI2048" s="36"/>
      <c r="AJ2048" s="36"/>
    </row>
    <row r="2049" spans="14:36" ht="12.75">
      <c r="N2049" s="46"/>
      <c r="O2049" s="46"/>
      <c r="P2049" s="46"/>
      <c r="AF2049" s="36"/>
      <c r="AG2049" s="36"/>
      <c r="AH2049" s="36"/>
      <c r="AI2049" s="36"/>
      <c r="AJ2049" s="36"/>
    </row>
    <row r="2050" spans="14:36" ht="12.75">
      <c r="N2050" s="46"/>
      <c r="O2050" s="46"/>
      <c r="P2050" s="46"/>
      <c r="AF2050" s="36"/>
      <c r="AG2050" s="36"/>
      <c r="AH2050" s="36"/>
      <c r="AI2050" s="36"/>
      <c r="AJ2050" s="36"/>
    </row>
    <row r="2051" spans="14:36" ht="12.75">
      <c r="N2051" s="46"/>
      <c r="O2051" s="46"/>
      <c r="P2051" s="46"/>
      <c r="AF2051" s="36"/>
      <c r="AG2051" s="36"/>
      <c r="AH2051" s="36"/>
      <c r="AI2051" s="36"/>
      <c r="AJ2051" s="36"/>
    </row>
    <row r="2052" spans="14:36" ht="12.75">
      <c r="N2052" s="46"/>
      <c r="O2052" s="46"/>
      <c r="P2052" s="46"/>
      <c r="AF2052" s="36"/>
      <c r="AG2052" s="36"/>
      <c r="AH2052" s="36"/>
      <c r="AI2052" s="36"/>
      <c r="AJ2052" s="36"/>
    </row>
    <row r="2053" spans="14:36" ht="12.75">
      <c r="N2053" s="46"/>
      <c r="O2053" s="46"/>
      <c r="P2053" s="46"/>
      <c r="AF2053" s="36"/>
      <c r="AG2053" s="36"/>
      <c r="AH2053" s="36"/>
      <c r="AI2053" s="36"/>
      <c r="AJ2053" s="36"/>
    </row>
    <row r="2054" spans="14:36" ht="12.75">
      <c r="N2054" s="46"/>
      <c r="O2054" s="46"/>
      <c r="P2054" s="46"/>
      <c r="AF2054" s="36"/>
      <c r="AG2054" s="36"/>
      <c r="AH2054" s="36"/>
      <c r="AI2054" s="36"/>
      <c r="AJ2054" s="36"/>
    </row>
    <row r="2055" spans="14:36" ht="12.75">
      <c r="N2055" s="46"/>
      <c r="O2055" s="46"/>
      <c r="P2055" s="46"/>
      <c r="AF2055" s="36"/>
      <c r="AG2055" s="36"/>
      <c r="AH2055" s="36"/>
      <c r="AI2055" s="36"/>
      <c r="AJ2055" s="36"/>
    </row>
    <row r="2056" spans="14:36" ht="12.75">
      <c r="N2056" s="46"/>
      <c r="O2056" s="46"/>
      <c r="P2056" s="46"/>
      <c r="AF2056" s="36"/>
      <c r="AG2056" s="36"/>
      <c r="AH2056" s="36"/>
      <c r="AI2056" s="36"/>
      <c r="AJ2056" s="36"/>
    </row>
    <row r="2057" spans="14:36" ht="12.75">
      <c r="N2057" s="46"/>
      <c r="O2057" s="46"/>
      <c r="P2057" s="46"/>
      <c r="AF2057" s="36"/>
      <c r="AG2057" s="36"/>
      <c r="AH2057" s="36"/>
      <c r="AI2057" s="36"/>
      <c r="AJ2057" s="36"/>
    </row>
    <row r="2058" spans="14:36" ht="12.75">
      <c r="N2058" s="46"/>
      <c r="O2058" s="46"/>
      <c r="P2058" s="46"/>
      <c r="AF2058" s="36"/>
      <c r="AG2058" s="36"/>
      <c r="AH2058" s="36"/>
      <c r="AI2058" s="36"/>
      <c r="AJ2058" s="36"/>
    </row>
    <row r="2059" spans="14:36" ht="12.75">
      <c r="N2059" s="46"/>
      <c r="O2059" s="46"/>
      <c r="P2059" s="46"/>
      <c r="AF2059" s="36"/>
      <c r="AG2059" s="36"/>
      <c r="AH2059" s="36"/>
      <c r="AI2059" s="36"/>
      <c r="AJ2059" s="36"/>
    </row>
    <row r="2060" spans="14:36" ht="12.75">
      <c r="N2060" s="46"/>
      <c r="O2060" s="46"/>
      <c r="P2060" s="46"/>
      <c r="AF2060" s="36"/>
      <c r="AG2060" s="36"/>
      <c r="AH2060" s="36"/>
      <c r="AI2060" s="36"/>
      <c r="AJ2060" s="36"/>
    </row>
    <row r="2061" spans="14:36" ht="12.75">
      <c r="N2061" s="46"/>
      <c r="O2061" s="46"/>
      <c r="P2061" s="46"/>
      <c r="AF2061" s="36"/>
      <c r="AG2061" s="36"/>
      <c r="AH2061" s="36"/>
      <c r="AI2061" s="36"/>
      <c r="AJ2061" s="36"/>
    </row>
    <row r="2062" spans="14:36" ht="12.75">
      <c r="N2062" s="46"/>
      <c r="O2062" s="46"/>
      <c r="P2062" s="46"/>
      <c r="AF2062" s="36"/>
      <c r="AG2062" s="36"/>
      <c r="AH2062" s="36"/>
      <c r="AI2062" s="36"/>
      <c r="AJ2062" s="36"/>
    </row>
    <row r="2063" spans="14:36" ht="12.75">
      <c r="N2063" s="46"/>
      <c r="O2063" s="46"/>
      <c r="P2063" s="46"/>
      <c r="AF2063" s="36"/>
      <c r="AG2063" s="36"/>
      <c r="AH2063" s="36"/>
      <c r="AI2063" s="36"/>
      <c r="AJ2063" s="36"/>
    </row>
    <row r="2064" spans="14:36" ht="12.75">
      <c r="N2064" s="46"/>
      <c r="O2064" s="46"/>
      <c r="P2064" s="46"/>
      <c r="AF2064" s="36"/>
      <c r="AG2064" s="36"/>
      <c r="AH2064" s="36"/>
      <c r="AI2064" s="36"/>
      <c r="AJ2064" s="36"/>
    </row>
    <row r="2065" spans="14:36" ht="12.75">
      <c r="N2065" s="46"/>
      <c r="O2065" s="46"/>
      <c r="P2065" s="46"/>
      <c r="AF2065" s="36"/>
      <c r="AG2065" s="36"/>
      <c r="AH2065" s="36"/>
      <c r="AI2065" s="36"/>
      <c r="AJ2065" s="36"/>
    </row>
    <row r="2066" spans="14:36" ht="12.75">
      <c r="N2066" s="46"/>
      <c r="O2066" s="46"/>
      <c r="P2066" s="46"/>
      <c r="AF2066" s="36"/>
      <c r="AG2066" s="36"/>
      <c r="AH2066" s="36"/>
      <c r="AI2066" s="36"/>
      <c r="AJ2066" s="36"/>
    </row>
    <row r="2067" spans="14:36" ht="12.75">
      <c r="N2067" s="46"/>
      <c r="O2067" s="46"/>
      <c r="P2067" s="46"/>
      <c r="AF2067" s="36"/>
      <c r="AG2067" s="36"/>
      <c r="AH2067" s="36"/>
      <c r="AI2067" s="36"/>
      <c r="AJ2067" s="36"/>
    </row>
    <row r="2068" spans="14:36" ht="12.75">
      <c r="N2068" s="46"/>
      <c r="O2068" s="46"/>
      <c r="P2068" s="46"/>
      <c r="AF2068" s="36"/>
      <c r="AG2068" s="36"/>
      <c r="AH2068" s="36"/>
      <c r="AI2068" s="36"/>
      <c r="AJ2068" s="36"/>
    </row>
    <row r="2069" spans="14:36" ht="12.75">
      <c r="N2069" s="46"/>
      <c r="O2069" s="46"/>
      <c r="P2069" s="46"/>
      <c r="AF2069" s="36"/>
      <c r="AG2069" s="36"/>
      <c r="AH2069" s="36"/>
      <c r="AI2069" s="36"/>
      <c r="AJ2069" s="36"/>
    </row>
    <row r="2070" spans="14:36" ht="12.75">
      <c r="N2070" s="46"/>
      <c r="O2070" s="46"/>
      <c r="P2070" s="46"/>
      <c r="AF2070" s="36"/>
      <c r="AG2070" s="36"/>
      <c r="AH2070" s="36"/>
      <c r="AI2070" s="36"/>
      <c r="AJ2070" s="36"/>
    </row>
    <row r="2071" spans="14:36" ht="12.75">
      <c r="N2071" s="46"/>
      <c r="O2071" s="46"/>
      <c r="P2071" s="46"/>
      <c r="AF2071" s="36"/>
      <c r="AG2071" s="36"/>
      <c r="AH2071" s="36"/>
      <c r="AI2071" s="36"/>
      <c r="AJ2071" s="36"/>
    </row>
    <row r="2072" spans="14:36" ht="12.75">
      <c r="N2072" s="46"/>
      <c r="O2072" s="46"/>
      <c r="P2072" s="46"/>
      <c r="AF2072" s="36"/>
      <c r="AG2072" s="36"/>
      <c r="AH2072" s="36"/>
      <c r="AI2072" s="36"/>
      <c r="AJ2072" s="36"/>
    </row>
    <row r="2073" spans="14:36" ht="12.75">
      <c r="N2073" s="46"/>
      <c r="O2073" s="46"/>
      <c r="P2073" s="46"/>
      <c r="AF2073" s="36"/>
      <c r="AG2073" s="36"/>
      <c r="AH2073" s="36"/>
      <c r="AI2073" s="36"/>
      <c r="AJ2073" s="36"/>
    </row>
    <row r="2074" spans="14:36" ht="12.75">
      <c r="N2074" s="46"/>
      <c r="O2074" s="46"/>
      <c r="P2074" s="46"/>
      <c r="AF2074" s="36"/>
      <c r="AG2074" s="36"/>
      <c r="AH2074" s="36"/>
      <c r="AI2074" s="36"/>
      <c r="AJ2074" s="36"/>
    </row>
    <row r="2075" spans="14:36" ht="12.75">
      <c r="N2075" s="46"/>
      <c r="O2075" s="46"/>
      <c r="P2075" s="46"/>
      <c r="AF2075" s="36"/>
      <c r="AG2075" s="36"/>
      <c r="AH2075" s="36"/>
      <c r="AI2075" s="36"/>
      <c r="AJ2075" s="36"/>
    </row>
    <row r="2076" spans="14:36" ht="12.75">
      <c r="N2076" s="46"/>
      <c r="O2076" s="46"/>
      <c r="P2076" s="46"/>
      <c r="AF2076" s="36"/>
      <c r="AG2076" s="36"/>
      <c r="AH2076" s="36"/>
      <c r="AI2076" s="36"/>
      <c r="AJ2076" s="36"/>
    </row>
    <row r="2077" spans="14:36" ht="12.75">
      <c r="N2077" s="46"/>
      <c r="O2077" s="46"/>
      <c r="P2077" s="46"/>
      <c r="AF2077" s="36"/>
      <c r="AG2077" s="36"/>
      <c r="AH2077" s="36"/>
      <c r="AI2077" s="36"/>
      <c r="AJ2077" s="36"/>
    </row>
    <row r="2078" spans="14:36" ht="12.75">
      <c r="N2078" s="46"/>
      <c r="O2078" s="46"/>
      <c r="P2078" s="46"/>
      <c r="AF2078" s="36"/>
      <c r="AG2078" s="36"/>
      <c r="AH2078" s="36"/>
      <c r="AI2078" s="36"/>
      <c r="AJ2078" s="36"/>
    </row>
    <row r="2079" spans="14:36" ht="12.75">
      <c r="N2079" s="46"/>
      <c r="O2079" s="46"/>
      <c r="P2079" s="46"/>
      <c r="AF2079" s="36"/>
      <c r="AG2079" s="36"/>
      <c r="AH2079" s="36"/>
      <c r="AI2079" s="36"/>
      <c r="AJ2079" s="36"/>
    </row>
    <row r="2080" spans="14:36" ht="12.75">
      <c r="N2080" s="46"/>
      <c r="O2080" s="46"/>
      <c r="P2080" s="46"/>
      <c r="AF2080" s="36"/>
      <c r="AG2080" s="36"/>
      <c r="AH2080" s="36"/>
      <c r="AI2080" s="36"/>
      <c r="AJ2080" s="36"/>
    </row>
    <row r="2081" spans="14:36" ht="12.75">
      <c r="N2081" s="46"/>
      <c r="O2081" s="46"/>
      <c r="P2081" s="46"/>
      <c r="AF2081" s="36"/>
      <c r="AG2081" s="36"/>
      <c r="AH2081" s="36"/>
      <c r="AI2081" s="36"/>
      <c r="AJ2081" s="36"/>
    </row>
    <row r="2082" spans="14:36" ht="12.75">
      <c r="N2082" s="46"/>
      <c r="O2082" s="46"/>
      <c r="P2082" s="46"/>
      <c r="AF2082" s="36"/>
      <c r="AG2082" s="36"/>
      <c r="AH2082" s="36"/>
      <c r="AI2082" s="36"/>
      <c r="AJ2082" s="36"/>
    </row>
    <row r="2083" spans="14:36" ht="12.75">
      <c r="N2083" s="46"/>
      <c r="O2083" s="46"/>
      <c r="P2083" s="46"/>
      <c r="AF2083" s="36"/>
      <c r="AG2083" s="36"/>
      <c r="AH2083" s="36"/>
      <c r="AI2083" s="36"/>
      <c r="AJ2083" s="36"/>
    </row>
    <row r="2084" spans="14:36" ht="12.75">
      <c r="N2084" s="46"/>
      <c r="O2084" s="46"/>
      <c r="P2084" s="46"/>
      <c r="AF2084" s="36"/>
      <c r="AG2084" s="36"/>
      <c r="AH2084" s="36"/>
      <c r="AI2084" s="36"/>
      <c r="AJ2084" s="36"/>
    </row>
    <row r="2085" spans="14:36" ht="12.75">
      <c r="N2085" s="46"/>
      <c r="O2085" s="46"/>
      <c r="P2085" s="46"/>
      <c r="AF2085" s="36"/>
      <c r="AG2085" s="36"/>
      <c r="AH2085" s="36"/>
      <c r="AI2085" s="36"/>
      <c r="AJ2085" s="36"/>
    </row>
    <row r="2086" spans="14:36" ht="12.75">
      <c r="N2086" s="46"/>
      <c r="O2086" s="46"/>
      <c r="P2086" s="46"/>
      <c r="AF2086" s="36"/>
      <c r="AG2086" s="36"/>
      <c r="AH2086" s="36"/>
      <c r="AI2086" s="36"/>
      <c r="AJ2086" s="36"/>
    </row>
    <row r="2087" spans="14:36" ht="12.75">
      <c r="N2087" s="46"/>
      <c r="O2087" s="46"/>
      <c r="P2087" s="46"/>
      <c r="AF2087" s="36"/>
      <c r="AG2087" s="36"/>
      <c r="AH2087" s="36"/>
      <c r="AI2087" s="36"/>
      <c r="AJ2087" s="36"/>
    </row>
    <row r="2088" spans="14:36" ht="12.75">
      <c r="N2088" s="46"/>
      <c r="O2088" s="46"/>
      <c r="P2088" s="46"/>
      <c r="AF2088" s="36"/>
      <c r="AG2088" s="36"/>
      <c r="AH2088" s="36"/>
      <c r="AI2088" s="36"/>
      <c r="AJ2088" s="36"/>
    </row>
    <row r="2089" spans="14:36" ht="12.75">
      <c r="N2089" s="46"/>
      <c r="O2089" s="46"/>
      <c r="P2089" s="46"/>
      <c r="AF2089" s="36"/>
      <c r="AG2089" s="36"/>
      <c r="AH2089" s="36"/>
      <c r="AI2089" s="36"/>
      <c r="AJ2089" s="36"/>
    </row>
    <row r="2090" spans="14:36" ht="12.75">
      <c r="N2090" s="46"/>
      <c r="O2090" s="46"/>
      <c r="P2090" s="46"/>
      <c r="AF2090" s="36"/>
      <c r="AG2090" s="36"/>
      <c r="AH2090" s="36"/>
      <c r="AI2090" s="36"/>
      <c r="AJ2090" s="36"/>
    </row>
    <row r="2091" spans="14:36" ht="12.75">
      <c r="N2091" s="46"/>
      <c r="O2091" s="46"/>
      <c r="P2091" s="46"/>
      <c r="AF2091" s="36"/>
      <c r="AG2091" s="36"/>
      <c r="AH2091" s="36"/>
      <c r="AI2091" s="36"/>
      <c r="AJ2091" s="36"/>
    </row>
    <row r="2092" spans="14:36" ht="12.75">
      <c r="N2092" s="46"/>
      <c r="O2092" s="46"/>
      <c r="P2092" s="46"/>
      <c r="AF2092" s="36"/>
      <c r="AG2092" s="36"/>
      <c r="AH2092" s="36"/>
      <c r="AI2092" s="36"/>
      <c r="AJ2092" s="36"/>
    </row>
    <row r="2093" spans="14:36" ht="12.75">
      <c r="N2093" s="46"/>
      <c r="O2093" s="46"/>
      <c r="P2093" s="46"/>
      <c r="AF2093" s="36"/>
      <c r="AG2093" s="36"/>
      <c r="AH2093" s="36"/>
      <c r="AI2093" s="36"/>
      <c r="AJ2093" s="36"/>
    </row>
    <row r="2094" spans="14:36" ht="12.75">
      <c r="N2094" s="46"/>
      <c r="O2094" s="46"/>
      <c r="P2094" s="46"/>
      <c r="AF2094" s="36"/>
      <c r="AG2094" s="36"/>
      <c r="AH2094" s="36"/>
      <c r="AI2094" s="36"/>
      <c r="AJ2094" s="36"/>
    </row>
    <row r="2095" spans="14:36" ht="12.75">
      <c r="N2095" s="46"/>
      <c r="O2095" s="46"/>
      <c r="P2095" s="46"/>
      <c r="AF2095" s="36"/>
      <c r="AG2095" s="36"/>
      <c r="AH2095" s="36"/>
      <c r="AI2095" s="36"/>
      <c r="AJ2095" s="36"/>
    </row>
    <row r="2096" spans="14:36" ht="12.75">
      <c r="N2096" s="46"/>
      <c r="O2096" s="46"/>
      <c r="P2096" s="46"/>
      <c r="AF2096" s="36"/>
      <c r="AG2096" s="36"/>
      <c r="AH2096" s="36"/>
      <c r="AI2096" s="36"/>
      <c r="AJ2096" s="36"/>
    </row>
    <row r="2097" spans="14:36" ht="12.75">
      <c r="N2097" s="46"/>
      <c r="O2097" s="46"/>
      <c r="P2097" s="46"/>
      <c r="AF2097" s="36"/>
      <c r="AG2097" s="36"/>
      <c r="AH2097" s="36"/>
      <c r="AI2097" s="36"/>
      <c r="AJ2097" s="36"/>
    </row>
    <row r="2098" spans="14:36" ht="12.75">
      <c r="N2098" s="46"/>
      <c r="O2098" s="46"/>
      <c r="P2098" s="46"/>
      <c r="AF2098" s="36"/>
      <c r="AG2098" s="36"/>
      <c r="AH2098" s="36"/>
      <c r="AI2098" s="36"/>
      <c r="AJ2098" s="36"/>
    </row>
    <row r="2099" spans="14:36" ht="12.75">
      <c r="N2099" s="46"/>
      <c r="O2099" s="46"/>
      <c r="P2099" s="46"/>
      <c r="AF2099" s="36"/>
      <c r="AG2099" s="36"/>
      <c r="AH2099" s="36"/>
      <c r="AI2099" s="36"/>
      <c r="AJ2099" s="36"/>
    </row>
    <row r="2100" spans="14:36" ht="12.75">
      <c r="N2100" s="46"/>
      <c r="O2100" s="46"/>
      <c r="P2100" s="46"/>
      <c r="AF2100" s="36"/>
      <c r="AG2100" s="36"/>
      <c r="AH2100" s="36"/>
      <c r="AI2100" s="36"/>
      <c r="AJ2100" s="36"/>
    </row>
    <row r="2101" spans="14:36" ht="12.75">
      <c r="N2101" s="46"/>
      <c r="O2101" s="46"/>
      <c r="P2101" s="46"/>
      <c r="AF2101" s="36"/>
      <c r="AG2101" s="36"/>
      <c r="AH2101" s="36"/>
      <c r="AI2101" s="36"/>
      <c r="AJ2101" s="36"/>
    </row>
    <row r="2102" spans="14:36" ht="12.75">
      <c r="N2102" s="46"/>
      <c r="O2102" s="46"/>
      <c r="P2102" s="46"/>
      <c r="AF2102" s="36"/>
      <c r="AG2102" s="36"/>
      <c r="AH2102" s="36"/>
      <c r="AI2102" s="36"/>
      <c r="AJ2102" s="36"/>
    </row>
    <row r="2103" spans="14:36" ht="12.75">
      <c r="N2103" s="46"/>
      <c r="O2103" s="46"/>
      <c r="P2103" s="46"/>
      <c r="AF2103" s="36"/>
      <c r="AG2103" s="36"/>
      <c r="AH2103" s="36"/>
      <c r="AI2103" s="36"/>
      <c r="AJ2103" s="36"/>
    </row>
    <row r="2104" spans="14:36" ht="12.75">
      <c r="N2104" s="46"/>
      <c r="O2104" s="46"/>
      <c r="P2104" s="46"/>
      <c r="AF2104" s="36"/>
      <c r="AG2104" s="36"/>
      <c r="AH2104" s="36"/>
      <c r="AI2104" s="36"/>
      <c r="AJ2104" s="36"/>
    </row>
    <row r="2105" spans="14:36" ht="12.75">
      <c r="N2105" s="46"/>
      <c r="O2105" s="46"/>
      <c r="P2105" s="46"/>
      <c r="AF2105" s="36"/>
      <c r="AG2105" s="36"/>
      <c r="AH2105" s="36"/>
      <c r="AI2105" s="36"/>
      <c r="AJ2105" s="36"/>
    </row>
    <row r="2106" spans="14:36" ht="12.75">
      <c r="N2106" s="46"/>
      <c r="O2106" s="46"/>
      <c r="P2106" s="46"/>
      <c r="AF2106" s="36"/>
      <c r="AG2106" s="36"/>
      <c r="AH2106" s="36"/>
      <c r="AI2106" s="36"/>
      <c r="AJ2106" s="36"/>
    </row>
    <row r="2107" spans="14:36" ht="12.75">
      <c r="N2107" s="46"/>
      <c r="O2107" s="46"/>
      <c r="P2107" s="46"/>
      <c r="AF2107" s="36"/>
      <c r="AG2107" s="36"/>
      <c r="AH2107" s="36"/>
      <c r="AI2107" s="36"/>
      <c r="AJ2107" s="36"/>
    </row>
    <row r="2108" spans="14:36" ht="12.75">
      <c r="N2108" s="46"/>
      <c r="O2108" s="46"/>
      <c r="P2108" s="46"/>
      <c r="AF2108" s="36"/>
      <c r="AG2108" s="36"/>
      <c r="AH2108" s="36"/>
      <c r="AI2108" s="36"/>
      <c r="AJ2108" s="36"/>
    </row>
    <row r="2109" spans="14:36" ht="12.75">
      <c r="N2109" s="46"/>
      <c r="O2109" s="46"/>
      <c r="P2109" s="46"/>
      <c r="AF2109" s="36"/>
      <c r="AG2109" s="36"/>
      <c r="AH2109" s="36"/>
      <c r="AI2109" s="36"/>
      <c r="AJ2109" s="36"/>
    </row>
    <row r="2110" spans="14:36" ht="12.75">
      <c r="N2110" s="46"/>
      <c r="O2110" s="46"/>
      <c r="P2110" s="46"/>
      <c r="AF2110" s="36"/>
      <c r="AG2110" s="36"/>
      <c r="AH2110" s="36"/>
      <c r="AI2110" s="36"/>
      <c r="AJ2110" s="36"/>
    </row>
    <row r="2111" spans="14:36" ht="12.75">
      <c r="N2111" s="46"/>
      <c r="O2111" s="46"/>
      <c r="P2111" s="46"/>
      <c r="AF2111" s="36"/>
      <c r="AG2111" s="36"/>
      <c r="AH2111" s="36"/>
      <c r="AI2111" s="36"/>
      <c r="AJ2111" s="36"/>
    </row>
    <row r="2112" spans="14:36" ht="12.75">
      <c r="N2112" s="46"/>
      <c r="O2112" s="46"/>
      <c r="P2112" s="46"/>
      <c r="AF2112" s="36"/>
      <c r="AG2112" s="36"/>
      <c r="AH2112" s="36"/>
      <c r="AI2112" s="36"/>
      <c r="AJ2112" s="36"/>
    </row>
    <row r="2113" spans="14:36" ht="12.75">
      <c r="N2113" s="46"/>
      <c r="O2113" s="46"/>
      <c r="P2113" s="46"/>
      <c r="AF2113" s="36"/>
      <c r="AG2113" s="36"/>
      <c r="AH2113" s="36"/>
      <c r="AI2113" s="36"/>
      <c r="AJ2113" s="36"/>
    </row>
    <row r="2114" spans="14:36" ht="12.75">
      <c r="N2114" s="46"/>
      <c r="O2114" s="46"/>
      <c r="P2114" s="46"/>
      <c r="AF2114" s="36"/>
      <c r="AG2114" s="36"/>
      <c r="AH2114" s="36"/>
      <c r="AI2114" s="36"/>
      <c r="AJ2114" s="36"/>
    </row>
    <row r="2115" spans="14:36" ht="12.75">
      <c r="N2115" s="46"/>
      <c r="O2115" s="46"/>
      <c r="P2115" s="46"/>
      <c r="AF2115" s="36"/>
      <c r="AG2115" s="36"/>
      <c r="AH2115" s="36"/>
      <c r="AI2115" s="36"/>
      <c r="AJ2115" s="36"/>
    </row>
    <row r="2116" spans="14:36" ht="12.75">
      <c r="N2116" s="46"/>
      <c r="O2116" s="46"/>
      <c r="P2116" s="46"/>
      <c r="AF2116" s="36"/>
      <c r="AG2116" s="36"/>
      <c r="AH2116" s="36"/>
      <c r="AI2116" s="36"/>
      <c r="AJ2116" s="36"/>
    </row>
    <row r="2117" spans="14:36" ht="12.75">
      <c r="N2117" s="46"/>
      <c r="O2117" s="46"/>
      <c r="P2117" s="46"/>
      <c r="AF2117" s="36"/>
      <c r="AG2117" s="36"/>
      <c r="AH2117" s="36"/>
      <c r="AI2117" s="36"/>
      <c r="AJ2117" s="36"/>
    </row>
    <row r="2118" spans="14:36" ht="12.75">
      <c r="N2118" s="46"/>
      <c r="O2118" s="46"/>
      <c r="P2118" s="46"/>
      <c r="AF2118" s="36"/>
      <c r="AG2118" s="36"/>
      <c r="AH2118" s="36"/>
      <c r="AI2118" s="36"/>
      <c r="AJ2118" s="36"/>
    </row>
    <row r="2119" spans="14:36" ht="12.75">
      <c r="N2119" s="46"/>
      <c r="O2119" s="46"/>
      <c r="P2119" s="46"/>
      <c r="AF2119" s="36"/>
      <c r="AG2119" s="36"/>
      <c r="AH2119" s="36"/>
      <c r="AI2119" s="36"/>
      <c r="AJ2119" s="36"/>
    </row>
    <row r="2120" spans="14:36" ht="12.75">
      <c r="N2120" s="46"/>
      <c r="O2120" s="46"/>
      <c r="P2120" s="46"/>
      <c r="AF2120" s="36"/>
      <c r="AG2120" s="36"/>
      <c r="AH2120" s="36"/>
      <c r="AI2120" s="36"/>
      <c r="AJ2120" s="36"/>
    </row>
    <row r="2121" spans="14:36" ht="12.75">
      <c r="N2121" s="46"/>
      <c r="O2121" s="46"/>
      <c r="P2121" s="46"/>
      <c r="AF2121" s="36"/>
      <c r="AG2121" s="36"/>
      <c r="AH2121" s="36"/>
      <c r="AI2121" s="36"/>
      <c r="AJ2121" s="36"/>
    </row>
    <row r="2122" spans="14:36" ht="12.75">
      <c r="N2122" s="46"/>
      <c r="O2122" s="46"/>
      <c r="P2122" s="46"/>
      <c r="AF2122" s="36"/>
      <c r="AG2122" s="36"/>
      <c r="AH2122" s="36"/>
      <c r="AI2122" s="36"/>
      <c r="AJ2122" s="36"/>
    </row>
    <row r="2123" spans="14:36" ht="12.75">
      <c r="N2123" s="46"/>
      <c r="O2123" s="46"/>
      <c r="P2123" s="46"/>
      <c r="AF2123" s="36"/>
      <c r="AG2123" s="36"/>
      <c r="AH2123" s="36"/>
      <c r="AI2123" s="36"/>
      <c r="AJ2123" s="36"/>
    </row>
    <row r="2124" spans="14:36" ht="12.75">
      <c r="N2124" s="46"/>
      <c r="O2124" s="46"/>
      <c r="P2124" s="46"/>
      <c r="AF2124" s="36"/>
      <c r="AG2124" s="36"/>
      <c r="AH2124" s="36"/>
      <c r="AI2124" s="36"/>
      <c r="AJ2124" s="36"/>
    </row>
    <row r="2125" spans="14:36" ht="12.75">
      <c r="N2125" s="46"/>
      <c r="O2125" s="46"/>
      <c r="P2125" s="46"/>
      <c r="AF2125" s="36"/>
      <c r="AG2125" s="36"/>
      <c r="AH2125" s="36"/>
      <c r="AI2125" s="36"/>
      <c r="AJ2125" s="36"/>
    </row>
    <row r="2126" spans="14:36" ht="12.75">
      <c r="N2126" s="46"/>
      <c r="O2126" s="46"/>
      <c r="P2126" s="46"/>
      <c r="AF2126" s="36"/>
      <c r="AG2126" s="36"/>
      <c r="AH2126" s="36"/>
      <c r="AI2126" s="36"/>
      <c r="AJ2126" s="36"/>
    </row>
    <row r="2127" spans="14:36" ht="12.75">
      <c r="N2127" s="46"/>
      <c r="O2127" s="46"/>
      <c r="P2127" s="46"/>
      <c r="AF2127" s="36"/>
      <c r="AG2127" s="36"/>
      <c r="AH2127" s="36"/>
      <c r="AI2127" s="36"/>
      <c r="AJ2127" s="36"/>
    </row>
    <row r="2128" spans="14:36" ht="12.75">
      <c r="N2128" s="46"/>
      <c r="O2128" s="46"/>
      <c r="P2128" s="46"/>
      <c r="AF2128" s="36"/>
      <c r="AG2128" s="36"/>
      <c r="AH2128" s="36"/>
      <c r="AI2128" s="36"/>
      <c r="AJ2128" s="36"/>
    </row>
    <row r="2129" spans="14:36" ht="12.75">
      <c r="N2129" s="46"/>
      <c r="O2129" s="46"/>
      <c r="P2129" s="46"/>
      <c r="AF2129" s="36"/>
      <c r="AG2129" s="36"/>
      <c r="AH2129" s="36"/>
      <c r="AI2129" s="36"/>
      <c r="AJ2129" s="36"/>
    </row>
    <row r="2130" spans="14:36" ht="12.75">
      <c r="N2130" s="46"/>
      <c r="O2130" s="46"/>
      <c r="P2130" s="46"/>
      <c r="AF2130" s="36"/>
      <c r="AG2130" s="36"/>
      <c r="AH2130" s="36"/>
      <c r="AI2130" s="36"/>
      <c r="AJ2130" s="36"/>
    </row>
    <row r="2131" spans="14:36" ht="12.75">
      <c r="N2131" s="46"/>
      <c r="O2131" s="46"/>
      <c r="P2131" s="46"/>
      <c r="AF2131" s="36"/>
      <c r="AG2131" s="36"/>
      <c r="AH2131" s="36"/>
      <c r="AI2131" s="36"/>
      <c r="AJ2131" s="36"/>
    </row>
    <row r="2132" spans="14:36" ht="12.75">
      <c r="N2132" s="46"/>
      <c r="O2132" s="46"/>
      <c r="P2132" s="46"/>
      <c r="AF2132" s="36"/>
      <c r="AG2132" s="36"/>
      <c r="AH2132" s="36"/>
      <c r="AI2132" s="36"/>
      <c r="AJ2132" s="36"/>
    </row>
    <row r="2133" spans="14:36" ht="12.75">
      <c r="N2133" s="46"/>
      <c r="O2133" s="46"/>
      <c r="P2133" s="46"/>
      <c r="AF2133" s="36"/>
      <c r="AG2133" s="36"/>
      <c r="AH2133" s="36"/>
      <c r="AI2133" s="36"/>
      <c r="AJ2133" s="36"/>
    </row>
    <row r="2134" spans="14:36" ht="12.75">
      <c r="N2134" s="46"/>
      <c r="O2134" s="46"/>
      <c r="P2134" s="46"/>
      <c r="AF2134" s="36"/>
      <c r="AG2134" s="36"/>
      <c r="AH2134" s="36"/>
      <c r="AI2134" s="36"/>
      <c r="AJ2134" s="36"/>
    </row>
    <row r="2135" spans="14:36" ht="12.75">
      <c r="N2135" s="46"/>
      <c r="O2135" s="46"/>
      <c r="P2135" s="46"/>
      <c r="AF2135" s="36"/>
      <c r="AG2135" s="36"/>
      <c r="AH2135" s="36"/>
      <c r="AI2135" s="36"/>
      <c r="AJ2135" s="36"/>
    </row>
    <row r="2136" spans="14:36" ht="12.75">
      <c r="N2136" s="46"/>
      <c r="O2136" s="46"/>
      <c r="P2136" s="46"/>
      <c r="AF2136" s="36"/>
      <c r="AG2136" s="36"/>
      <c r="AH2136" s="36"/>
      <c r="AI2136" s="36"/>
      <c r="AJ2136" s="36"/>
    </row>
    <row r="2137" spans="14:36" ht="12.75">
      <c r="N2137" s="46"/>
      <c r="O2137" s="46"/>
      <c r="P2137" s="46"/>
      <c r="AF2137" s="36"/>
      <c r="AG2137" s="36"/>
      <c r="AH2137" s="36"/>
      <c r="AI2137" s="36"/>
      <c r="AJ2137" s="36"/>
    </row>
    <row r="2138" spans="14:36" ht="12.75">
      <c r="N2138" s="46"/>
      <c r="O2138" s="46"/>
      <c r="P2138" s="46"/>
      <c r="AF2138" s="36"/>
      <c r="AG2138" s="36"/>
      <c r="AH2138" s="36"/>
      <c r="AI2138" s="36"/>
      <c r="AJ2138" s="36"/>
    </row>
    <row r="2139" spans="14:36" ht="12.75">
      <c r="N2139" s="46"/>
      <c r="O2139" s="46"/>
      <c r="P2139" s="46"/>
      <c r="AF2139" s="36"/>
      <c r="AG2139" s="36"/>
      <c r="AH2139" s="36"/>
      <c r="AI2139" s="36"/>
      <c r="AJ2139" s="36"/>
    </row>
    <row r="2140" spans="14:36" ht="12.75">
      <c r="N2140" s="46"/>
      <c r="O2140" s="46"/>
      <c r="P2140" s="46"/>
      <c r="AF2140" s="36"/>
      <c r="AG2140" s="36"/>
      <c r="AH2140" s="36"/>
      <c r="AI2140" s="36"/>
      <c r="AJ2140" s="36"/>
    </row>
    <row r="2141" spans="14:36" ht="12.75">
      <c r="N2141" s="46"/>
      <c r="O2141" s="46"/>
      <c r="P2141" s="46"/>
      <c r="AF2141" s="36"/>
      <c r="AG2141" s="36"/>
      <c r="AH2141" s="36"/>
      <c r="AI2141" s="36"/>
      <c r="AJ2141" s="36"/>
    </row>
    <row r="2142" spans="14:36" ht="12.75">
      <c r="N2142" s="46"/>
      <c r="O2142" s="46"/>
      <c r="P2142" s="46"/>
      <c r="AF2142" s="36"/>
      <c r="AG2142" s="36"/>
      <c r="AH2142" s="36"/>
      <c r="AI2142" s="36"/>
      <c r="AJ2142" s="36"/>
    </row>
    <row r="2143" spans="14:36" ht="12.75">
      <c r="N2143" s="46"/>
      <c r="O2143" s="46"/>
      <c r="P2143" s="46"/>
      <c r="AF2143" s="36"/>
      <c r="AG2143" s="36"/>
      <c r="AH2143" s="36"/>
      <c r="AI2143" s="36"/>
      <c r="AJ2143" s="36"/>
    </row>
    <row r="2144" spans="14:36" ht="12.75">
      <c r="N2144" s="46"/>
      <c r="O2144" s="46"/>
      <c r="P2144" s="46"/>
      <c r="AF2144" s="36"/>
      <c r="AG2144" s="36"/>
      <c r="AH2144" s="36"/>
      <c r="AI2144" s="36"/>
      <c r="AJ2144" s="36"/>
    </row>
    <row r="2145" spans="14:36" ht="12.75">
      <c r="N2145" s="46"/>
      <c r="O2145" s="46"/>
      <c r="P2145" s="46"/>
      <c r="AF2145" s="36"/>
      <c r="AG2145" s="36"/>
      <c r="AH2145" s="36"/>
      <c r="AI2145" s="36"/>
      <c r="AJ2145" s="36"/>
    </row>
    <row r="2146" spans="14:36" ht="12.75">
      <c r="N2146" s="46"/>
      <c r="O2146" s="46"/>
      <c r="P2146" s="46"/>
      <c r="AF2146" s="36"/>
      <c r="AG2146" s="36"/>
      <c r="AH2146" s="36"/>
      <c r="AI2146" s="36"/>
      <c r="AJ2146" s="36"/>
    </row>
    <row r="2147" spans="14:36" ht="12.75">
      <c r="N2147" s="46"/>
      <c r="O2147" s="46"/>
      <c r="P2147" s="46"/>
      <c r="AF2147" s="36"/>
      <c r="AG2147" s="36"/>
      <c r="AH2147" s="36"/>
      <c r="AI2147" s="36"/>
      <c r="AJ2147" s="36"/>
    </row>
    <row r="2148" spans="14:36" ht="12.75">
      <c r="N2148" s="46"/>
      <c r="O2148" s="46"/>
      <c r="P2148" s="46"/>
      <c r="AF2148" s="36"/>
      <c r="AG2148" s="36"/>
      <c r="AH2148" s="36"/>
      <c r="AI2148" s="36"/>
      <c r="AJ2148" s="36"/>
    </row>
    <row r="2149" spans="14:36" ht="12.75">
      <c r="N2149" s="46"/>
      <c r="O2149" s="46"/>
      <c r="P2149" s="46"/>
      <c r="AF2149" s="36"/>
      <c r="AG2149" s="36"/>
      <c r="AH2149" s="36"/>
      <c r="AI2149" s="36"/>
      <c r="AJ2149" s="36"/>
    </row>
    <row r="2150" spans="14:36" ht="12.75">
      <c r="N2150" s="46"/>
      <c r="O2150" s="46"/>
      <c r="P2150" s="46"/>
      <c r="AF2150" s="36"/>
      <c r="AG2150" s="36"/>
      <c r="AH2150" s="36"/>
      <c r="AI2150" s="36"/>
      <c r="AJ2150" s="36"/>
    </row>
    <row r="2151" spans="14:36" ht="12.75">
      <c r="N2151" s="46"/>
      <c r="O2151" s="46"/>
      <c r="P2151" s="46"/>
      <c r="AF2151" s="36"/>
      <c r="AG2151" s="36"/>
      <c r="AH2151" s="36"/>
      <c r="AI2151" s="36"/>
      <c r="AJ2151" s="36"/>
    </row>
    <row r="2152" spans="14:36" ht="12.75">
      <c r="N2152" s="46"/>
      <c r="O2152" s="46"/>
      <c r="P2152" s="46"/>
      <c r="AF2152" s="36"/>
      <c r="AG2152" s="36"/>
      <c r="AH2152" s="36"/>
      <c r="AI2152" s="36"/>
      <c r="AJ2152" s="36"/>
    </row>
    <row r="2153" spans="14:36" ht="12.75">
      <c r="N2153" s="46"/>
      <c r="O2153" s="46"/>
      <c r="P2153" s="46"/>
      <c r="AF2153" s="36"/>
      <c r="AG2153" s="36"/>
      <c r="AH2153" s="36"/>
      <c r="AI2153" s="36"/>
      <c r="AJ2153" s="36"/>
    </row>
    <row r="2154" spans="14:36" ht="12.75">
      <c r="N2154" s="46"/>
      <c r="O2154" s="46"/>
      <c r="P2154" s="46"/>
      <c r="AF2154" s="36"/>
      <c r="AG2154" s="36"/>
      <c r="AH2154" s="36"/>
      <c r="AI2154" s="36"/>
      <c r="AJ2154" s="36"/>
    </row>
    <row r="2155" spans="14:36" ht="12.75">
      <c r="N2155" s="46"/>
      <c r="O2155" s="46"/>
      <c r="P2155" s="46"/>
      <c r="AF2155" s="36"/>
      <c r="AG2155" s="36"/>
      <c r="AH2155" s="36"/>
      <c r="AI2155" s="36"/>
      <c r="AJ2155" s="36"/>
    </row>
    <row r="2156" spans="14:36" ht="12.75">
      <c r="N2156" s="46"/>
      <c r="O2156" s="46"/>
      <c r="P2156" s="46"/>
      <c r="AF2156" s="36"/>
      <c r="AG2156" s="36"/>
      <c r="AH2156" s="36"/>
      <c r="AI2156" s="36"/>
      <c r="AJ2156" s="36"/>
    </row>
    <row r="2157" spans="14:36" ht="12.75">
      <c r="N2157" s="46"/>
      <c r="O2157" s="46"/>
      <c r="P2157" s="46"/>
      <c r="AF2157" s="36"/>
      <c r="AG2157" s="36"/>
      <c r="AH2157" s="36"/>
      <c r="AI2157" s="36"/>
      <c r="AJ2157" s="36"/>
    </row>
    <row r="2158" spans="14:36" ht="12.75">
      <c r="N2158" s="46"/>
      <c r="O2158" s="46"/>
      <c r="P2158" s="46"/>
      <c r="AF2158" s="36"/>
      <c r="AG2158" s="36"/>
      <c r="AH2158" s="36"/>
      <c r="AI2158" s="36"/>
      <c r="AJ2158" s="36"/>
    </row>
    <row r="2159" spans="14:36" ht="12.75">
      <c r="N2159" s="46"/>
      <c r="O2159" s="46"/>
      <c r="P2159" s="46"/>
      <c r="AF2159" s="36"/>
      <c r="AG2159" s="36"/>
      <c r="AH2159" s="36"/>
      <c r="AI2159" s="36"/>
      <c r="AJ2159" s="36"/>
    </row>
    <row r="2160" spans="14:36" ht="12.75">
      <c r="N2160" s="46"/>
      <c r="O2160" s="46"/>
      <c r="P2160" s="46"/>
      <c r="AF2160" s="36"/>
      <c r="AG2160" s="36"/>
      <c r="AH2160" s="36"/>
      <c r="AI2160" s="36"/>
      <c r="AJ2160" s="36"/>
    </row>
    <row r="2161" spans="14:36" ht="12.75">
      <c r="N2161" s="46"/>
      <c r="O2161" s="46"/>
      <c r="P2161" s="46"/>
      <c r="AF2161" s="36"/>
      <c r="AG2161" s="36"/>
      <c r="AH2161" s="36"/>
      <c r="AI2161" s="36"/>
      <c r="AJ2161" s="36"/>
    </row>
    <row r="2162" spans="14:36" ht="12.75">
      <c r="N2162" s="46"/>
      <c r="O2162" s="46"/>
      <c r="P2162" s="46"/>
      <c r="AF2162" s="36"/>
      <c r="AG2162" s="36"/>
      <c r="AH2162" s="36"/>
      <c r="AI2162" s="36"/>
      <c r="AJ2162" s="36"/>
    </row>
    <row r="2163" spans="14:36" ht="12.75">
      <c r="N2163" s="46"/>
      <c r="O2163" s="46"/>
      <c r="P2163" s="46"/>
      <c r="AF2163" s="36"/>
      <c r="AG2163" s="36"/>
      <c r="AH2163" s="36"/>
      <c r="AI2163" s="36"/>
      <c r="AJ2163" s="36"/>
    </row>
    <row r="2164" spans="14:36" ht="12.75">
      <c r="N2164" s="46"/>
      <c r="O2164" s="46"/>
      <c r="P2164" s="46"/>
      <c r="AF2164" s="36"/>
      <c r="AG2164" s="36"/>
      <c r="AH2164" s="36"/>
      <c r="AI2164" s="36"/>
      <c r="AJ2164" s="36"/>
    </row>
    <row r="2165" spans="14:36" ht="12.75">
      <c r="N2165" s="46"/>
      <c r="O2165" s="46"/>
      <c r="P2165" s="46"/>
      <c r="AF2165" s="36"/>
      <c r="AG2165" s="36"/>
      <c r="AH2165" s="36"/>
      <c r="AI2165" s="36"/>
      <c r="AJ2165" s="36"/>
    </row>
    <row r="2166" spans="14:36" ht="12.75">
      <c r="N2166" s="46"/>
      <c r="O2166" s="46"/>
      <c r="P2166" s="46"/>
      <c r="AF2166" s="36"/>
      <c r="AG2166" s="36"/>
      <c r="AH2166" s="36"/>
      <c r="AI2166" s="36"/>
      <c r="AJ2166" s="36"/>
    </row>
    <row r="2167" spans="14:36" ht="12.75">
      <c r="N2167" s="46"/>
      <c r="O2167" s="46"/>
      <c r="P2167" s="46"/>
      <c r="AF2167" s="36"/>
      <c r="AG2167" s="36"/>
      <c r="AH2167" s="36"/>
      <c r="AI2167" s="36"/>
      <c r="AJ2167" s="36"/>
    </row>
    <row r="2168" spans="14:36" ht="12.75">
      <c r="N2168" s="46"/>
      <c r="O2168" s="46"/>
      <c r="P2168" s="46"/>
      <c r="AF2168" s="36"/>
      <c r="AG2168" s="36"/>
      <c r="AH2168" s="36"/>
      <c r="AI2168" s="36"/>
      <c r="AJ2168" s="36"/>
    </row>
    <row r="2169" spans="14:36" ht="12.75">
      <c r="N2169" s="46"/>
      <c r="O2169" s="46"/>
      <c r="P2169" s="46"/>
      <c r="AF2169" s="36"/>
      <c r="AG2169" s="36"/>
      <c r="AH2169" s="36"/>
      <c r="AI2169" s="36"/>
      <c r="AJ2169" s="36"/>
    </row>
    <row r="2170" spans="14:36" ht="12.75">
      <c r="N2170" s="46"/>
      <c r="O2170" s="46"/>
      <c r="P2170" s="46"/>
      <c r="AF2170" s="36"/>
      <c r="AG2170" s="36"/>
      <c r="AH2170" s="36"/>
      <c r="AI2170" s="36"/>
      <c r="AJ2170" s="36"/>
    </row>
    <row r="2171" spans="14:36" ht="12.75">
      <c r="N2171" s="46"/>
      <c r="O2171" s="46"/>
      <c r="P2171" s="46"/>
      <c r="AF2171" s="36"/>
      <c r="AG2171" s="36"/>
      <c r="AH2171" s="36"/>
      <c r="AI2171" s="36"/>
      <c r="AJ2171" s="36"/>
    </row>
    <row r="2172" spans="14:36" ht="12.75">
      <c r="N2172" s="46"/>
      <c r="O2172" s="46"/>
      <c r="P2172" s="46"/>
      <c r="AF2172" s="36"/>
      <c r="AG2172" s="36"/>
      <c r="AH2172" s="36"/>
      <c r="AI2172" s="36"/>
      <c r="AJ2172" s="36"/>
    </row>
    <row r="2173" spans="14:36" ht="12.75">
      <c r="N2173" s="46"/>
      <c r="O2173" s="46"/>
      <c r="P2173" s="46"/>
      <c r="AF2173" s="36"/>
      <c r="AG2173" s="36"/>
      <c r="AH2173" s="36"/>
      <c r="AI2173" s="36"/>
      <c r="AJ2173" s="36"/>
    </row>
    <row r="2174" spans="14:36" ht="12.75">
      <c r="N2174" s="46"/>
      <c r="O2174" s="46"/>
      <c r="P2174" s="46"/>
      <c r="AF2174" s="36"/>
      <c r="AG2174" s="36"/>
      <c r="AH2174" s="36"/>
      <c r="AI2174" s="36"/>
      <c r="AJ2174" s="36"/>
    </row>
    <row r="2175" spans="14:36" ht="12.75">
      <c r="N2175" s="46"/>
      <c r="O2175" s="46"/>
      <c r="P2175" s="46"/>
      <c r="AF2175" s="36"/>
      <c r="AG2175" s="36"/>
      <c r="AH2175" s="36"/>
      <c r="AI2175" s="36"/>
      <c r="AJ2175" s="36"/>
    </row>
    <row r="2176" spans="14:36" ht="12.75">
      <c r="N2176" s="46"/>
      <c r="O2176" s="46"/>
      <c r="P2176" s="46"/>
      <c r="AF2176" s="36"/>
      <c r="AG2176" s="36"/>
      <c r="AH2176" s="36"/>
      <c r="AI2176" s="36"/>
      <c r="AJ2176" s="36"/>
    </row>
    <row r="2177" spans="14:36" ht="12.75">
      <c r="N2177" s="46"/>
      <c r="O2177" s="46"/>
      <c r="P2177" s="46"/>
      <c r="AF2177" s="36"/>
      <c r="AG2177" s="36"/>
      <c r="AH2177" s="36"/>
      <c r="AI2177" s="36"/>
      <c r="AJ2177" s="36"/>
    </row>
    <row r="2178" spans="14:36" ht="12.75">
      <c r="N2178" s="46"/>
      <c r="O2178" s="46"/>
      <c r="P2178" s="46"/>
      <c r="AF2178" s="36"/>
      <c r="AG2178" s="36"/>
      <c r="AH2178" s="36"/>
      <c r="AI2178" s="36"/>
      <c r="AJ2178" s="36"/>
    </row>
    <row r="2179" spans="14:36" ht="12.75">
      <c r="N2179" s="46"/>
      <c r="O2179" s="46"/>
      <c r="P2179" s="46"/>
      <c r="AF2179" s="36"/>
      <c r="AG2179" s="36"/>
      <c r="AH2179" s="36"/>
      <c r="AI2179" s="36"/>
      <c r="AJ2179" s="36"/>
    </row>
    <row r="2180" spans="14:36" ht="12.75">
      <c r="N2180" s="46"/>
      <c r="O2180" s="46"/>
      <c r="P2180" s="46"/>
      <c r="AF2180" s="36"/>
      <c r="AG2180" s="36"/>
      <c r="AH2180" s="36"/>
      <c r="AI2180" s="36"/>
      <c r="AJ2180" s="36"/>
    </row>
    <row r="2181" spans="14:36" ht="12.75">
      <c r="N2181" s="46"/>
      <c r="O2181" s="46"/>
      <c r="P2181" s="46"/>
      <c r="AF2181" s="36"/>
      <c r="AG2181" s="36"/>
      <c r="AH2181" s="36"/>
      <c r="AI2181" s="36"/>
      <c r="AJ2181" s="36"/>
    </row>
    <row r="2182" spans="14:36" ht="12.75">
      <c r="N2182" s="46"/>
      <c r="O2182" s="46"/>
      <c r="P2182" s="46"/>
      <c r="AF2182" s="36"/>
      <c r="AG2182" s="36"/>
      <c r="AH2182" s="36"/>
      <c r="AI2182" s="36"/>
      <c r="AJ2182" s="36"/>
    </row>
    <row r="2183" spans="14:36" ht="12.75">
      <c r="N2183" s="46"/>
      <c r="O2183" s="46"/>
      <c r="P2183" s="46"/>
      <c r="AF2183" s="36"/>
      <c r="AG2183" s="36"/>
      <c r="AH2183" s="36"/>
      <c r="AI2183" s="36"/>
      <c r="AJ2183" s="36"/>
    </row>
    <row r="2184" spans="14:36" ht="12.75">
      <c r="N2184" s="46"/>
      <c r="O2184" s="46"/>
      <c r="P2184" s="46"/>
      <c r="AF2184" s="36"/>
      <c r="AG2184" s="36"/>
      <c r="AH2184" s="36"/>
      <c r="AI2184" s="36"/>
      <c r="AJ2184" s="36"/>
    </row>
    <row r="2185" spans="14:36" ht="12.75">
      <c r="N2185" s="46"/>
      <c r="O2185" s="46"/>
      <c r="P2185" s="46"/>
      <c r="AF2185" s="36"/>
      <c r="AG2185" s="36"/>
      <c r="AH2185" s="36"/>
      <c r="AI2185" s="36"/>
      <c r="AJ2185" s="36"/>
    </row>
    <row r="2186" spans="14:36" ht="12.75">
      <c r="N2186" s="46"/>
      <c r="O2186" s="46"/>
      <c r="P2186" s="46"/>
      <c r="AF2186" s="36"/>
      <c r="AG2186" s="36"/>
      <c r="AH2186" s="36"/>
      <c r="AI2186" s="36"/>
      <c r="AJ2186" s="36"/>
    </row>
    <row r="2187" spans="14:36" ht="12.75">
      <c r="N2187" s="46"/>
      <c r="O2187" s="46"/>
      <c r="P2187" s="46"/>
      <c r="AF2187" s="36"/>
      <c r="AG2187" s="36"/>
      <c r="AH2187" s="36"/>
      <c r="AI2187" s="36"/>
      <c r="AJ2187" s="36"/>
    </row>
    <row r="2188" spans="14:36" ht="12.75">
      <c r="N2188" s="46"/>
      <c r="O2188" s="46"/>
      <c r="P2188" s="46"/>
      <c r="AF2188" s="36"/>
      <c r="AG2188" s="36"/>
      <c r="AH2188" s="36"/>
      <c r="AI2188" s="36"/>
      <c r="AJ2188" s="36"/>
    </row>
    <row r="2189" spans="14:36" ht="12.75">
      <c r="N2189" s="46"/>
      <c r="O2189" s="46"/>
      <c r="P2189" s="46"/>
      <c r="AF2189" s="36"/>
      <c r="AG2189" s="36"/>
      <c r="AH2189" s="36"/>
      <c r="AI2189" s="36"/>
      <c r="AJ2189" s="36"/>
    </row>
    <row r="2190" spans="14:36" ht="12.75">
      <c r="N2190" s="46"/>
      <c r="O2190" s="46"/>
      <c r="P2190" s="46"/>
      <c r="AF2190" s="36"/>
      <c r="AG2190" s="36"/>
      <c r="AH2190" s="36"/>
      <c r="AI2190" s="36"/>
      <c r="AJ2190" s="36"/>
    </row>
    <row r="2191" spans="14:36" ht="12.75">
      <c r="N2191" s="46"/>
      <c r="O2191" s="46"/>
      <c r="P2191" s="46"/>
      <c r="AF2191" s="36"/>
      <c r="AG2191" s="36"/>
      <c r="AH2191" s="36"/>
      <c r="AI2191" s="36"/>
      <c r="AJ2191" s="36"/>
    </row>
    <row r="2192" spans="14:36" ht="12.75">
      <c r="N2192" s="46"/>
      <c r="O2192" s="46"/>
      <c r="P2192" s="46"/>
      <c r="AF2192" s="36"/>
      <c r="AG2192" s="36"/>
      <c r="AH2192" s="36"/>
      <c r="AI2192" s="36"/>
      <c r="AJ2192" s="36"/>
    </row>
    <row r="2193" spans="14:36" ht="12.75">
      <c r="N2193" s="46"/>
      <c r="O2193" s="46"/>
      <c r="P2193" s="46"/>
      <c r="AF2193" s="36"/>
      <c r="AG2193" s="36"/>
      <c r="AH2193" s="36"/>
      <c r="AI2193" s="36"/>
      <c r="AJ2193" s="36"/>
    </row>
    <row r="2194" spans="14:36" ht="12.75">
      <c r="N2194" s="46"/>
      <c r="O2194" s="46"/>
      <c r="P2194" s="46"/>
      <c r="AF2194" s="36"/>
      <c r="AG2194" s="36"/>
      <c r="AH2194" s="36"/>
      <c r="AI2194" s="36"/>
      <c r="AJ2194" s="36"/>
    </row>
    <row r="2195" spans="14:36" ht="12.75">
      <c r="N2195" s="46"/>
      <c r="O2195" s="46"/>
      <c r="P2195" s="46"/>
      <c r="AF2195" s="36"/>
      <c r="AG2195" s="36"/>
      <c r="AH2195" s="36"/>
      <c r="AI2195" s="36"/>
      <c r="AJ2195" s="36"/>
    </row>
    <row r="2196" spans="14:36" ht="12.75">
      <c r="N2196" s="46"/>
      <c r="O2196" s="46"/>
      <c r="P2196" s="46"/>
      <c r="AF2196" s="36"/>
      <c r="AG2196" s="36"/>
      <c r="AH2196" s="36"/>
      <c r="AI2196" s="36"/>
      <c r="AJ2196" s="36"/>
    </row>
    <row r="2197" spans="14:36" ht="12.75">
      <c r="N2197" s="46"/>
      <c r="O2197" s="46"/>
      <c r="P2197" s="46"/>
      <c r="AF2197" s="36"/>
      <c r="AG2197" s="36"/>
      <c r="AH2197" s="36"/>
      <c r="AI2197" s="36"/>
      <c r="AJ2197" s="36"/>
    </row>
    <row r="2198" spans="14:36" ht="12.75">
      <c r="N2198" s="46"/>
      <c r="O2198" s="46"/>
      <c r="P2198" s="46"/>
      <c r="AF2198" s="36"/>
      <c r="AG2198" s="36"/>
      <c r="AH2198" s="36"/>
      <c r="AI2198" s="36"/>
      <c r="AJ2198" s="36"/>
    </row>
    <row r="2199" spans="14:36" ht="12.75">
      <c r="N2199" s="46"/>
      <c r="O2199" s="46"/>
      <c r="P2199" s="46"/>
      <c r="AF2199" s="36"/>
      <c r="AG2199" s="36"/>
      <c r="AH2199" s="36"/>
      <c r="AI2199" s="36"/>
      <c r="AJ2199" s="36"/>
    </row>
    <row r="2200" spans="14:36" ht="12.75">
      <c r="N2200" s="46"/>
      <c r="O2200" s="46"/>
      <c r="P2200" s="46"/>
      <c r="AF2200" s="36"/>
      <c r="AG2200" s="36"/>
      <c r="AH2200" s="36"/>
      <c r="AI2200" s="36"/>
      <c r="AJ2200" s="36"/>
    </row>
    <row r="2201" spans="14:36" ht="12.75">
      <c r="N2201" s="46"/>
      <c r="O2201" s="46"/>
      <c r="P2201" s="46"/>
      <c r="AF2201" s="36"/>
      <c r="AG2201" s="36"/>
      <c r="AH2201" s="36"/>
      <c r="AI2201" s="36"/>
      <c r="AJ2201" s="36"/>
    </row>
    <row r="2202" spans="14:36" ht="12.75">
      <c r="N2202" s="46"/>
      <c r="O2202" s="46"/>
      <c r="P2202" s="46"/>
      <c r="AF2202" s="36"/>
      <c r="AG2202" s="36"/>
      <c r="AH2202" s="36"/>
      <c r="AI2202" s="36"/>
      <c r="AJ2202" s="36"/>
    </row>
    <row r="2203" spans="14:36" ht="12.75">
      <c r="N2203" s="46"/>
      <c r="O2203" s="46"/>
      <c r="P2203" s="46"/>
      <c r="AF2203" s="36"/>
      <c r="AG2203" s="36"/>
      <c r="AH2203" s="36"/>
      <c r="AI2203" s="36"/>
      <c r="AJ2203" s="36"/>
    </row>
    <row r="2204" spans="14:36" ht="12.75">
      <c r="N2204" s="46"/>
      <c r="O2204" s="46"/>
      <c r="P2204" s="46"/>
      <c r="AF2204" s="36"/>
      <c r="AG2204" s="36"/>
      <c r="AH2204" s="36"/>
      <c r="AI2204" s="36"/>
      <c r="AJ2204" s="36"/>
    </row>
    <row r="2205" spans="14:36" ht="12.75">
      <c r="N2205" s="46"/>
      <c r="O2205" s="46"/>
      <c r="P2205" s="46"/>
      <c r="AF2205" s="36"/>
      <c r="AG2205" s="36"/>
      <c r="AH2205" s="36"/>
      <c r="AI2205" s="36"/>
      <c r="AJ2205" s="36"/>
    </row>
    <row r="2206" spans="14:36" ht="12.75">
      <c r="N2206" s="46"/>
      <c r="O2206" s="46"/>
      <c r="P2206" s="46"/>
      <c r="AF2206" s="36"/>
      <c r="AG2206" s="36"/>
      <c r="AH2206" s="36"/>
      <c r="AI2206" s="36"/>
      <c r="AJ2206" s="36"/>
    </row>
    <row r="2207" spans="14:36" ht="12.75">
      <c r="N2207" s="46"/>
      <c r="O2207" s="46"/>
      <c r="P2207" s="46"/>
      <c r="AF2207" s="36"/>
      <c r="AG2207" s="36"/>
      <c r="AH2207" s="36"/>
      <c r="AI2207" s="36"/>
      <c r="AJ2207" s="36"/>
    </row>
    <row r="2208" spans="14:36" ht="12.75">
      <c r="N2208" s="46"/>
      <c r="O2208" s="46"/>
      <c r="P2208" s="46"/>
      <c r="AF2208" s="36"/>
      <c r="AG2208" s="36"/>
      <c r="AH2208" s="36"/>
      <c r="AI2208" s="36"/>
      <c r="AJ2208" s="36"/>
    </row>
    <row r="2209" spans="14:36" ht="12.75">
      <c r="N2209" s="46"/>
      <c r="O2209" s="46"/>
      <c r="P2209" s="46"/>
      <c r="AF2209" s="36"/>
      <c r="AG2209" s="36"/>
      <c r="AH2209" s="36"/>
      <c r="AI2209" s="36"/>
      <c r="AJ2209" s="36"/>
    </row>
    <row r="2210" spans="14:36" ht="12.75">
      <c r="N2210" s="46"/>
      <c r="O2210" s="46"/>
      <c r="P2210" s="46"/>
      <c r="AF2210" s="36"/>
      <c r="AG2210" s="36"/>
      <c r="AH2210" s="36"/>
      <c r="AI2210" s="36"/>
      <c r="AJ2210" s="36"/>
    </row>
    <row r="2211" spans="14:36" ht="12.75">
      <c r="N2211" s="46"/>
      <c r="O2211" s="46"/>
      <c r="P2211" s="46"/>
      <c r="AF2211" s="36"/>
      <c r="AG2211" s="36"/>
      <c r="AH2211" s="36"/>
      <c r="AI2211" s="36"/>
      <c r="AJ2211" s="36"/>
    </row>
    <row r="2212" spans="14:36" ht="12.75">
      <c r="N2212" s="46"/>
      <c r="O2212" s="46"/>
      <c r="P2212" s="46"/>
      <c r="AF2212" s="36"/>
      <c r="AG2212" s="36"/>
      <c r="AH2212" s="36"/>
      <c r="AI2212" s="36"/>
      <c r="AJ2212" s="36"/>
    </row>
    <row r="2213" spans="14:36" ht="12.75">
      <c r="N2213" s="46"/>
      <c r="O2213" s="46"/>
      <c r="P2213" s="46"/>
      <c r="AF2213" s="36"/>
      <c r="AG2213" s="36"/>
      <c r="AH2213" s="36"/>
      <c r="AI2213" s="36"/>
      <c r="AJ2213" s="36"/>
    </row>
    <row r="2214" spans="14:36" ht="12.75">
      <c r="N2214" s="46"/>
      <c r="O2214" s="46"/>
      <c r="P2214" s="46"/>
      <c r="AF2214" s="36"/>
      <c r="AG2214" s="36"/>
      <c r="AH2214" s="36"/>
      <c r="AI2214" s="36"/>
      <c r="AJ2214" s="36"/>
    </row>
    <row r="2215" spans="14:36" ht="12.75">
      <c r="N2215" s="46"/>
      <c r="O2215" s="46"/>
      <c r="P2215" s="46"/>
      <c r="AF2215" s="36"/>
      <c r="AG2215" s="36"/>
      <c r="AH2215" s="36"/>
      <c r="AI2215" s="36"/>
      <c r="AJ2215" s="36"/>
    </row>
    <row r="2216" spans="14:36" ht="12.75">
      <c r="N2216" s="46"/>
      <c r="O2216" s="46"/>
      <c r="P2216" s="46"/>
      <c r="AF2216" s="36"/>
      <c r="AG2216" s="36"/>
      <c r="AH2216" s="36"/>
      <c r="AI2216" s="36"/>
      <c r="AJ2216" s="36"/>
    </row>
    <row r="2217" spans="14:36" ht="12.75">
      <c r="N2217" s="46"/>
      <c r="O2217" s="46"/>
      <c r="P2217" s="46"/>
      <c r="AF2217" s="36"/>
      <c r="AG2217" s="36"/>
      <c r="AH2217" s="36"/>
      <c r="AI2217" s="36"/>
      <c r="AJ2217" s="36"/>
    </row>
    <row r="2218" spans="14:36" ht="12.75">
      <c r="N2218" s="46"/>
      <c r="O2218" s="46"/>
      <c r="P2218" s="46"/>
      <c r="AF2218" s="36"/>
      <c r="AG2218" s="36"/>
      <c r="AH2218" s="36"/>
      <c r="AI2218" s="36"/>
      <c r="AJ2218" s="36"/>
    </row>
    <row r="2219" spans="14:36" ht="12.75">
      <c r="N2219" s="46"/>
      <c r="O2219" s="46"/>
      <c r="P2219" s="46"/>
      <c r="AF2219" s="36"/>
      <c r="AG2219" s="36"/>
      <c r="AH2219" s="36"/>
      <c r="AI2219" s="36"/>
      <c r="AJ2219" s="36"/>
    </row>
    <row r="2220" spans="14:36" ht="12.75">
      <c r="N2220" s="46"/>
      <c r="O2220" s="46"/>
      <c r="P2220" s="46"/>
      <c r="AF2220" s="36"/>
      <c r="AG2220" s="36"/>
      <c r="AH2220" s="36"/>
      <c r="AI2220" s="36"/>
      <c r="AJ2220" s="36"/>
    </row>
    <row r="2221" spans="14:36" ht="12.75">
      <c r="N2221" s="46"/>
      <c r="O2221" s="46"/>
      <c r="P2221" s="46"/>
      <c r="AF2221" s="36"/>
      <c r="AG2221" s="36"/>
      <c r="AH2221" s="36"/>
      <c r="AI2221" s="36"/>
      <c r="AJ2221" s="36"/>
    </row>
    <row r="2222" spans="14:36" ht="12.75">
      <c r="N2222" s="46"/>
      <c r="O2222" s="46"/>
      <c r="P2222" s="46"/>
      <c r="AF2222" s="36"/>
      <c r="AG2222" s="36"/>
      <c r="AH2222" s="36"/>
      <c r="AI2222" s="36"/>
      <c r="AJ2222" s="36"/>
    </row>
    <row r="2223" spans="14:36" ht="12.75">
      <c r="N2223" s="46"/>
      <c r="O2223" s="46"/>
      <c r="P2223" s="46"/>
      <c r="AF2223" s="36"/>
      <c r="AG2223" s="36"/>
      <c r="AH2223" s="36"/>
      <c r="AI2223" s="36"/>
      <c r="AJ2223" s="36"/>
    </row>
    <row r="2224" spans="14:36" ht="12.75">
      <c r="N2224" s="46"/>
      <c r="O2224" s="46"/>
      <c r="P2224" s="46"/>
      <c r="AF2224" s="36"/>
      <c r="AG2224" s="36"/>
      <c r="AH2224" s="36"/>
      <c r="AI2224" s="36"/>
      <c r="AJ2224" s="36"/>
    </row>
    <row r="2225" spans="14:36" ht="12.75">
      <c r="N2225" s="46"/>
      <c r="O2225" s="46"/>
      <c r="P2225" s="46"/>
      <c r="AF2225" s="36"/>
      <c r="AG2225" s="36"/>
      <c r="AH2225" s="36"/>
      <c r="AI2225" s="36"/>
      <c r="AJ2225" s="36"/>
    </row>
    <row r="2226" spans="14:36" ht="12.75">
      <c r="N2226" s="46"/>
      <c r="O2226" s="46"/>
      <c r="P2226" s="46"/>
      <c r="AF2226" s="36"/>
      <c r="AG2226" s="36"/>
      <c r="AH2226" s="36"/>
      <c r="AI2226" s="36"/>
      <c r="AJ2226" s="36"/>
    </row>
    <row r="2227" spans="14:36" ht="12.75">
      <c r="N2227" s="46"/>
      <c r="O2227" s="46"/>
      <c r="P2227" s="46"/>
      <c r="AF2227" s="36"/>
      <c r="AG2227" s="36"/>
      <c r="AH2227" s="36"/>
      <c r="AI2227" s="36"/>
      <c r="AJ2227" s="36"/>
    </row>
    <row r="2228" spans="14:36" ht="12.75">
      <c r="N2228" s="46"/>
      <c r="O2228" s="46"/>
      <c r="P2228" s="46"/>
      <c r="AF2228" s="36"/>
      <c r="AG2228" s="36"/>
      <c r="AH2228" s="36"/>
      <c r="AI2228" s="36"/>
      <c r="AJ2228" s="36"/>
    </row>
    <row r="2229" spans="14:36" ht="12.75">
      <c r="N2229" s="46"/>
      <c r="O2229" s="46"/>
      <c r="P2229" s="46"/>
      <c r="AF2229" s="36"/>
      <c r="AG2229" s="36"/>
      <c r="AH2229" s="36"/>
      <c r="AI2229" s="36"/>
      <c r="AJ2229" s="36"/>
    </row>
    <row r="2230" spans="14:36" ht="12.75">
      <c r="N2230" s="46"/>
      <c r="O2230" s="46"/>
      <c r="P2230" s="46"/>
      <c r="AF2230" s="36"/>
      <c r="AG2230" s="36"/>
      <c r="AH2230" s="36"/>
      <c r="AI2230" s="36"/>
      <c r="AJ2230" s="36"/>
    </row>
    <row r="2231" spans="14:36" ht="12.75">
      <c r="N2231" s="46"/>
      <c r="O2231" s="46"/>
      <c r="P2231" s="46"/>
      <c r="AF2231" s="36"/>
      <c r="AG2231" s="36"/>
      <c r="AH2231" s="36"/>
      <c r="AI2231" s="36"/>
      <c r="AJ2231" s="36"/>
    </row>
    <row r="2232" spans="14:36" ht="12.75">
      <c r="N2232" s="46"/>
      <c r="O2232" s="46"/>
      <c r="P2232" s="46"/>
      <c r="AF2232" s="36"/>
      <c r="AG2232" s="36"/>
      <c r="AH2232" s="36"/>
      <c r="AI2232" s="36"/>
      <c r="AJ2232" s="36"/>
    </row>
    <row r="2233" spans="14:36" ht="12.75">
      <c r="N2233" s="46"/>
      <c r="O2233" s="46"/>
      <c r="P2233" s="46"/>
      <c r="AF2233" s="36"/>
      <c r="AG2233" s="36"/>
      <c r="AH2233" s="36"/>
      <c r="AI2233" s="36"/>
      <c r="AJ2233" s="36"/>
    </row>
    <row r="2234" spans="14:36" ht="12.75">
      <c r="N2234" s="46"/>
      <c r="O2234" s="46"/>
      <c r="P2234" s="46"/>
      <c r="AF2234" s="36"/>
      <c r="AG2234" s="36"/>
      <c r="AH2234" s="36"/>
      <c r="AI2234" s="36"/>
      <c r="AJ2234" s="36"/>
    </row>
    <row r="2235" spans="14:36" ht="12.75">
      <c r="N2235" s="46"/>
      <c r="O2235" s="46"/>
      <c r="P2235" s="46"/>
      <c r="AF2235" s="36"/>
      <c r="AG2235" s="36"/>
      <c r="AH2235" s="36"/>
      <c r="AI2235" s="36"/>
      <c r="AJ2235" s="36"/>
    </row>
    <row r="2236" spans="14:36" ht="12.75">
      <c r="N2236" s="46"/>
      <c r="O2236" s="46"/>
      <c r="P2236" s="46"/>
      <c r="AF2236" s="36"/>
      <c r="AG2236" s="36"/>
      <c r="AH2236" s="36"/>
      <c r="AI2236" s="36"/>
      <c r="AJ2236" s="36"/>
    </row>
    <row r="2237" spans="14:36" ht="12.75">
      <c r="N2237" s="46"/>
      <c r="O2237" s="46"/>
      <c r="P2237" s="46"/>
      <c r="AF2237" s="36"/>
      <c r="AG2237" s="36"/>
      <c r="AH2237" s="36"/>
      <c r="AI2237" s="36"/>
      <c r="AJ2237" s="36"/>
    </row>
    <row r="2238" spans="14:36" ht="12.75">
      <c r="N2238" s="46"/>
      <c r="O2238" s="46"/>
      <c r="P2238" s="46"/>
      <c r="AF2238" s="36"/>
      <c r="AG2238" s="36"/>
      <c r="AH2238" s="36"/>
      <c r="AI2238" s="36"/>
      <c r="AJ2238" s="36"/>
    </row>
    <row r="2239" spans="14:36" ht="12.75">
      <c r="N2239" s="46"/>
      <c r="O2239" s="46"/>
      <c r="P2239" s="46"/>
      <c r="AF2239" s="36"/>
      <c r="AG2239" s="36"/>
      <c r="AH2239" s="36"/>
      <c r="AI2239" s="36"/>
      <c r="AJ2239" s="36"/>
    </row>
    <row r="2240" spans="14:36" ht="12.75">
      <c r="N2240" s="46"/>
      <c r="O2240" s="46"/>
      <c r="P2240" s="46"/>
      <c r="AF2240" s="36"/>
      <c r="AG2240" s="36"/>
      <c r="AH2240" s="36"/>
      <c r="AI2240" s="36"/>
      <c r="AJ2240" s="36"/>
    </row>
    <row r="2241" spans="14:36" ht="12.75">
      <c r="N2241" s="46"/>
      <c r="O2241" s="46"/>
      <c r="P2241" s="46"/>
      <c r="AF2241" s="36"/>
      <c r="AG2241" s="36"/>
      <c r="AH2241" s="36"/>
      <c r="AI2241" s="36"/>
      <c r="AJ2241" s="36"/>
    </row>
    <row r="2242" spans="14:36" ht="12.75">
      <c r="N2242" s="46"/>
      <c r="O2242" s="46"/>
      <c r="P2242" s="46"/>
      <c r="AF2242" s="36"/>
      <c r="AG2242" s="36"/>
      <c r="AH2242" s="36"/>
      <c r="AI2242" s="36"/>
      <c r="AJ2242" s="36"/>
    </row>
    <row r="2243" spans="14:36" ht="12.75">
      <c r="N2243" s="46"/>
      <c r="O2243" s="46"/>
      <c r="P2243" s="46"/>
      <c r="AF2243" s="36"/>
      <c r="AG2243" s="36"/>
      <c r="AH2243" s="36"/>
      <c r="AI2243" s="36"/>
      <c r="AJ2243" s="36"/>
    </row>
    <row r="2244" spans="14:36" ht="12.75">
      <c r="N2244" s="46"/>
      <c r="O2244" s="46"/>
      <c r="P2244" s="46"/>
      <c r="AF2244" s="36"/>
      <c r="AG2244" s="36"/>
      <c r="AH2244" s="36"/>
      <c r="AI2244" s="36"/>
      <c r="AJ2244" s="36"/>
    </row>
    <row r="2245" spans="14:36" ht="12.75">
      <c r="N2245" s="46"/>
      <c r="O2245" s="46"/>
      <c r="P2245" s="46"/>
      <c r="AF2245" s="36"/>
      <c r="AG2245" s="36"/>
      <c r="AH2245" s="36"/>
      <c r="AI2245" s="36"/>
      <c r="AJ2245" s="36"/>
    </row>
    <row r="2246" spans="14:36" ht="12.75">
      <c r="N2246" s="46"/>
      <c r="O2246" s="46"/>
      <c r="P2246" s="46"/>
      <c r="AF2246" s="36"/>
      <c r="AG2246" s="36"/>
      <c r="AH2246" s="36"/>
      <c r="AI2246" s="36"/>
      <c r="AJ2246" s="36"/>
    </row>
    <row r="2247" spans="14:36" ht="12.75">
      <c r="N2247" s="46"/>
      <c r="O2247" s="46"/>
      <c r="P2247" s="46"/>
      <c r="AF2247" s="36"/>
      <c r="AG2247" s="36"/>
      <c r="AH2247" s="36"/>
      <c r="AI2247" s="36"/>
      <c r="AJ2247" s="36"/>
    </row>
    <row r="2248" spans="14:36" ht="12.75">
      <c r="N2248" s="46"/>
      <c r="O2248" s="46"/>
      <c r="P2248" s="46"/>
      <c r="AF2248" s="36"/>
      <c r="AG2248" s="36"/>
      <c r="AH2248" s="36"/>
      <c r="AI2248" s="36"/>
      <c r="AJ2248" s="36"/>
    </row>
    <row r="2249" spans="14:36" ht="12.75">
      <c r="N2249" s="46"/>
      <c r="O2249" s="46"/>
      <c r="P2249" s="46"/>
      <c r="AF2249" s="36"/>
      <c r="AG2249" s="36"/>
      <c r="AH2249" s="36"/>
      <c r="AI2249" s="36"/>
      <c r="AJ2249" s="36"/>
    </row>
    <row r="2250" spans="14:36" ht="12.75">
      <c r="N2250" s="46"/>
      <c r="O2250" s="46"/>
      <c r="P2250" s="46"/>
      <c r="AF2250" s="36"/>
      <c r="AG2250" s="36"/>
      <c r="AH2250" s="36"/>
      <c r="AI2250" s="36"/>
      <c r="AJ2250" s="36"/>
    </row>
    <row r="2251" spans="14:36" ht="12.75">
      <c r="N2251" s="46"/>
      <c r="O2251" s="46"/>
      <c r="P2251" s="46"/>
      <c r="AF2251" s="36"/>
      <c r="AG2251" s="36"/>
      <c r="AH2251" s="36"/>
      <c r="AI2251" s="36"/>
      <c r="AJ2251" s="36"/>
    </row>
    <row r="2252" spans="14:36" ht="12.75">
      <c r="N2252" s="46"/>
      <c r="O2252" s="46"/>
      <c r="P2252" s="46"/>
      <c r="AF2252" s="36"/>
      <c r="AG2252" s="36"/>
      <c r="AH2252" s="36"/>
      <c r="AI2252" s="36"/>
      <c r="AJ2252" s="36"/>
    </row>
    <row r="2253" spans="14:36" ht="12.75">
      <c r="N2253" s="46"/>
      <c r="O2253" s="46"/>
      <c r="P2253" s="46"/>
      <c r="AF2253" s="36"/>
      <c r="AG2253" s="36"/>
      <c r="AH2253" s="36"/>
      <c r="AI2253" s="36"/>
      <c r="AJ2253" s="36"/>
    </row>
    <row r="2254" spans="14:36" ht="12.75">
      <c r="N2254" s="46"/>
      <c r="O2254" s="46"/>
      <c r="P2254" s="46"/>
      <c r="AF2254" s="36"/>
      <c r="AG2254" s="36"/>
      <c r="AH2254" s="36"/>
      <c r="AI2254" s="36"/>
      <c r="AJ2254" s="36"/>
    </row>
    <row r="2255" spans="14:36" ht="12.75">
      <c r="N2255" s="46"/>
      <c r="O2255" s="46"/>
      <c r="P2255" s="46"/>
      <c r="AF2255" s="36"/>
      <c r="AG2255" s="36"/>
      <c r="AH2255" s="36"/>
      <c r="AI2255" s="36"/>
      <c r="AJ2255" s="36"/>
    </row>
    <row r="2256" spans="14:36" ht="12.75">
      <c r="N2256" s="46"/>
      <c r="O2256" s="46"/>
      <c r="P2256" s="46"/>
      <c r="AF2256" s="36"/>
      <c r="AG2256" s="36"/>
      <c r="AH2256" s="36"/>
      <c r="AI2256" s="36"/>
      <c r="AJ2256" s="36"/>
    </row>
    <row r="2257" spans="14:36" ht="12.75">
      <c r="N2257" s="46"/>
      <c r="O2257" s="46"/>
      <c r="P2257" s="46"/>
      <c r="AF2257" s="36"/>
      <c r="AG2257" s="36"/>
      <c r="AH2257" s="36"/>
      <c r="AI2257" s="36"/>
      <c r="AJ2257" s="36"/>
    </row>
    <row r="2258" spans="14:36" ht="12.75">
      <c r="N2258" s="46"/>
      <c r="O2258" s="46"/>
      <c r="P2258" s="46"/>
      <c r="AF2258" s="36"/>
      <c r="AG2258" s="36"/>
      <c r="AH2258" s="36"/>
      <c r="AI2258" s="36"/>
      <c r="AJ2258" s="36"/>
    </row>
    <row r="2259" spans="14:36" ht="12.75">
      <c r="N2259" s="46"/>
      <c r="O2259" s="46"/>
      <c r="P2259" s="46"/>
      <c r="AF2259" s="36"/>
      <c r="AG2259" s="36"/>
      <c r="AH2259" s="36"/>
      <c r="AI2259" s="36"/>
      <c r="AJ2259" s="36"/>
    </row>
    <row r="2260" spans="14:36" ht="12.75">
      <c r="N2260" s="46"/>
      <c r="O2260" s="46"/>
      <c r="P2260" s="46"/>
      <c r="AF2260" s="36"/>
      <c r="AG2260" s="36"/>
      <c r="AH2260" s="36"/>
      <c r="AI2260" s="36"/>
      <c r="AJ2260" s="36"/>
    </row>
    <row r="2261" spans="14:36" ht="12.75">
      <c r="N2261" s="46"/>
      <c r="O2261" s="46"/>
      <c r="P2261" s="46"/>
      <c r="AF2261" s="36"/>
      <c r="AG2261" s="36"/>
      <c r="AH2261" s="36"/>
      <c r="AI2261" s="36"/>
      <c r="AJ2261" s="36"/>
    </row>
    <row r="2262" spans="14:36" ht="12.75">
      <c r="N2262" s="46"/>
      <c r="O2262" s="46"/>
      <c r="P2262" s="46"/>
      <c r="AF2262" s="36"/>
      <c r="AG2262" s="36"/>
      <c r="AH2262" s="36"/>
      <c r="AI2262" s="36"/>
      <c r="AJ2262" s="36"/>
    </row>
    <row r="2263" spans="14:36" ht="12.75">
      <c r="N2263" s="46"/>
      <c r="O2263" s="46"/>
      <c r="P2263" s="46"/>
      <c r="AF2263" s="36"/>
      <c r="AG2263" s="36"/>
      <c r="AH2263" s="36"/>
      <c r="AI2263" s="36"/>
      <c r="AJ2263" s="36"/>
    </row>
    <row r="2264" spans="14:36" ht="12.75">
      <c r="N2264" s="46"/>
      <c r="O2264" s="46"/>
      <c r="P2264" s="46"/>
      <c r="AF2264" s="36"/>
      <c r="AG2264" s="36"/>
      <c r="AH2264" s="36"/>
      <c r="AI2264" s="36"/>
      <c r="AJ2264" s="36"/>
    </row>
    <row r="2265" spans="14:36" ht="12.75">
      <c r="N2265" s="46"/>
      <c r="O2265" s="46"/>
      <c r="P2265" s="46"/>
      <c r="AF2265" s="36"/>
      <c r="AG2265" s="36"/>
      <c r="AH2265" s="36"/>
      <c r="AI2265" s="36"/>
      <c r="AJ2265" s="36"/>
    </row>
    <row r="2266" spans="14:36" ht="12.75">
      <c r="N2266" s="46"/>
      <c r="O2266" s="46"/>
      <c r="P2266" s="46"/>
      <c r="AF2266" s="36"/>
      <c r="AG2266" s="36"/>
      <c r="AH2266" s="36"/>
      <c r="AI2266" s="36"/>
      <c r="AJ2266" s="36"/>
    </row>
    <row r="2267" spans="14:36" ht="12.75">
      <c r="N2267" s="46"/>
      <c r="O2267" s="46"/>
      <c r="P2267" s="46"/>
      <c r="AF2267" s="36"/>
      <c r="AG2267" s="36"/>
      <c r="AH2267" s="36"/>
      <c r="AI2267" s="36"/>
      <c r="AJ2267" s="36"/>
    </row>
    <row r="2268" spans="14:36" ht="12.75">
      <c r="N2268" s="46"/>
      <c r="O2268" s="46"/>
      <c r="P2268" s="46"/>
      <c r="AF2268" s="36"/>
      <c r="AG2268" s="36"/>
      <c r="AH2268" s="36"/>
      <c r="AI2268" s="36"/>
      <c r="AJ2268" s="36"/>
    </row>
    <row r="2269" spans="14:36" ht="12.75">
      <c r="N2269" s="46"/>
      <c r="O2269" s="46"/>
      <c r="P2269" s="46"/>
      <c r="AF2269" s="36"/>
      <c r="AG2269" s="36"/>
      <c r="AH2269" s="36"/>
      <c r="AI2269" s="36"/>
      <c r="AJ2269" s="36"/>
    </row>
    <row r="2270" spans="14:36" ht="12.75">
      <c r="N2270" s="46"/>
      <c r="O2270" s="46"/>
      <c r="P2270" s="46"/>
      <c r="AF2270" s="36"/>
      <c r="AG2270" s="36"/>
      <c r="AH2270" s="36"/>
      <c r="AI2270" s="36"/>
      <c r="AJ2270" s="36"/>
    </row>
    <row r="2271" spans="14:36" ht="12.75">
      <c r="N2271" s="46"/>
      <c r="O2271" s="46"/>
      <c r="P2271" s="46"/>
      <c r="AF2271" s="36"/>
      <c r="AG2271" s="36"/>
      <c r="AH2271" s="36"/>
      <c r="AI2271" s="36"/>
      <c r="AJ2271" s="36"/>
    </row>
    <row r="2272" spans="14:36" ht="12.75">
      <c r="N2272" s="46"/>
      <c r="O2272" s="46"/>
      <c r="P2272" s="46"/>
      <c r="AF2272" s="36"/>
      <c r="AG2272" s="36"/>
      <c r="AH2272" s="36"/>
      <c r="AI2272" s="36"/>
      <c r="AJ2272" s="36"/>
    </row>
    <row r="2273" spans="14:36" ht="12.75">
      <c r="N2273" s="46"/>
      <c r="O2273" s="46"/>
      <c r="P2273" s="46"/>
      <c r="AF2273" s="36"/>
      <c r="AG2273" s="36"/>
      <c r="AH2273" s="36"/>
      <c r="AI2273" s="36"/>
      <c r="AJ2273" s="36"/>
    </row>
    <row r="2274" spans="14:36" ht="12.75">
      <c r="N2274" s="46"/>
      <c r="O2274" s="46"/>
      <c r="P2274" s="46"/>
      <c r="AF2274" s="36"/>
      <c r="AG2274" s="36"/>
      <c r="AH2274" s="36"/>
      <c r="AI2274" s="36"/>
      <c r="AJ2274" s="36"/>
    </row>
    <row r="2275" spans="14:36" ht="12.75">
      <c r="N2275" s="46"/>
      <c r="O2275" s="46"/>
      <c r="P2275" s="46"/>
      <c r="AF2275" s="36"/>
      <c r="AG2275" s="36"/>
      <c r="AH2275" s="36"/>
      <c r="AI2275" s="36"/>
      <c r="AJ2275" s="36"/>
    </row>
    <row r="2276" spans="14:36" ht="12.75">
      <c r="N2276" s="46"/>
      <c r="O2276" s="46"/>
      <c r="P2276" s="46"/>
      <c r="AF2276" s="36"/>
      <c r="AG2276" s="36"/>
      <c r="AH2276" s="36"/>
      <c r="AI2276" s="36"/>
      <c r="AJ2276" s="36"/>
    </row>
    <row r="2277" spans="14:36" ht="12.75">
      <c r="N2277" s="46"/>
      <c r="O2277" s="46"/>
      <c r="P2277" s="46"/>
      <c r="AF2277" s="36"/>
      <c r="AG2277" s="36"/>
      <c r="AH2277" s="36"/>
      <c r="AI2277" s="36"/>
      <c r="AJ2277" s="36"/>
    </row>
    <row r="2278" spans="14:36" ht="12.75">
      <c r="N2278" s="46"/>
      <c r="O2278" s="46"/>
      <c r="P2278" s="46"/>
      <c r="AF2278" s="36"/>
      <c r="AG2278" s="36"/>
      <c r="AH2278" s="36"/>
      <c r="AI2278" s="36"/>
      <c r="AJ2278" s="36"/>
    </row>
    <row r="2279" spans="14:36" ht="12.75">
      <c r="N2279" s="46"/>
      <c r="O2279" s="46"/>
      <c r="P2279" s="46"/>
      <c r="AF2279" s="36"/>
      <c r="AG2279" s="36"/>
      <c r="AH2279" s="36"/>
      <c r="AI2279" s="36"/>
      <c r="AJ2279" s="36"/>
    </row>
    <row r="2280" spans="14:36" ht="12.75">
      <c r="N2280" s="46"/>
      <c r="O2280" s="46"/>
      <c r="P2280" s="46"/>
      <c r="AF2280" s="36"/>
      <c r="AG2280" s="36"/>
      <c r="AH2280" s="36"/>
      <c r="AI2280" s="36"/>
      <c r="AJ2280" s="36"/>
    </row>
    <row r="2281" spans="14:36" ht="12.75">
      <c r="N2281" s="46"/>
      <c r="O2281" s="46"/>
      <c r="P2281" s="46"/>
      <c r="AF2281" s="36"/>
      <c r="AG2281" s="36"/>
      <c r="AH2281" s="36"/>
      <c r="AI2281" s="36"/>
      <c r="AJ2281" s="36"/>
    </row>
    <row r="2282" spans="14:36" ht="12.75">
      <c r="N2282" s="46"/>
      <c r="O2282" s="46"/>
      <c r="P2282" s="46"/>
      <c r="AF2282" s="36"/>
      <c r="AG2282" s="36"/>
      <c r="AH2282" s="36"/>
      <c r="AI2282" s="36"/>
      <c r="AJ2282" s="36"/>
    </row>
    <row r="2283" spans="14:36" ht="12.75">
      <c r="N2283" s="46"/>
      <c r="O2283" s="46"/>
      <c r="P2283" s="46"/>
      <c r="AF2283" s="36"/>
      <c r="AG2283" s="36"/>
      <c r="AH2283" s="36"/>
      <c r="AI2283" s="36"/>
      <c r="AJ2283" s="36"/>
    </row>
    <row r="2284" spans="14:36" ht="12.75">
      <c r="N2284" s="46"/>
      <c r="O2284" s="46"/>
      <c r="P2284" s="46"/>
      <c r="AF2284" s="36"/>
      <c r="AG2284" s="36"/>
      <c r="AH2284" s="36"/>
      <c r="AI2284" s="36"/>
      <c r="AJ2284" s="36"/>
    </row>
    <row r="2285" spans="14:36" ht="12.75">
      <c r="N2285" s="46"/>
      <c r="O2285" s="46"/>
      <c r="P2285" s="46"/>
      <c r="AF2285" s="36"/>
      <c r="AG2285" s="36"/>
      <c r="AH2285" s="36"/>
      <c r="AI2285" s="36"/>
      <c r="AJ2285" s="36"/>
    </row>
    <row r="2286" spans="14:36" ht="12.75">
      <c r="N2286" s="46"/>
      <c r="O2286" s="46"/>
      <c r="P2286" s="46"/>
      <c r="AF2286" s="36"/>
      <c r="AG2286" s="36"/>
      <c r="AH2286" s="36"/>
      <c r="AI2286" s="36"/>
      <c r="AJ2286" s="36"/>
    </row>
    <row r="2287" spans="14:36" ht="12.75">
      <c r="N2287" s="46"/>
      <c r="O2287" s="46"/>
      <c r="P2287" s="46"/>
      <c r="AF2287" s="36"/>
      <c r="AG2287" s="36"/>
      <c r="AH2287" s="36"/>
      <c r="AI2287" s="36"/>
      <c r="AJ2287" s="36"/>
    </row>
    <row r="2288" spans="14:36" ht="12.75">
      <c r="N2288" s="46"/>
      <c r="O2288" s="46"/>
      <c r="P2288" s="46"/>
      <c r="AF2288" s="36"/>
      <c r="AG2288" s="36"/>
      <c r="AH2288" s="36"/>
      <c r="AI2288" s="36"/>
      <c r="AJ2288" s="36"/>
    </row>
    <row r="2289" spans="14:36" ht="12.75">
      <c r="N2289" s="46"/>
      <c r="O2289" s="46"/>
      <c r="P2289" s="46"/>
      <c r="AF2289" s="36"/>
      <c r="AG2289" s="36"/>
      <c r="AH2289" s="36"/>
      <c r="AI2289" s="36"/>
      <c r="AJ2289" s="36"/>
    </row>
    <row r="2290" spans="14:36" ht="12.75">
      <c r="N2290" s="46"/>
      <c r="O2290" s="46"/>
      <c r="P2290" s="46"/>
      <c r="AF2290" s="36"/>
      <c r="AG2290" s="36"/>
      <c r="AH2290" s="36"/>
      <c r="AI2290" s="36"/>
      <c r="AJ2290" s="36"/>
    </row>
    <row r="2291" spans="14:36" ht="12.75">
      <c r="N2291" s="46"/>
      <c r="O2291" s="46"/>
      <c r="P2291" s="46"/>
      <c r="AF2291" s="36"/>
      <c r="AG2291" s="36"/>
      <c r="AH2291" s="36"/>
      <c r="AI2291" s="36"/>
      <c r="AJ2291" s="36"/>
    </row>
    <row r="2292" spans="14:36" ht="12.75">
      <c r="N2292" s="46"/>
      <c r="O2292" s="46"/>
      <c r="P2292" s="46"/>
      <c r="AF2292" s="36"/>
      <c r="AG2292" s="36"/>
      <c r="AH2292" s="36"/>
      <c r="AI2292" s="36"/>
      <c r="AJ2292" s="36"/>
    </row>
    <row r="2293" spans="14:36" ht="12.75">
      <c r="N2293" s="46"/>
      <c r="O2293" s="46"/>
      <c r="P2293" s="46"/>
      <c r="AF2293" s="36"/>
      <c r="AG2293" s="36"/>
      <c r="AH2293" s="36"/>
      <c r="AI2293" s="36"/>
      <c r="AJ2293" s="36"/>
    </row>
    <row r="2294" spans="14:36" ht="12.75">
      <c r="N2294" s="46"/>
      <c r="O2294" s="46"/>
      <c r="P2294" s="46"/>
      <c r="AF2294" s="36"/>
      <c r="AG2294" s="36"/>
      <c r="AH2294" s="36"/>
      <c r="AI2294" s="36"/>
      <c r="AJ2294" s="36"/>
    </row>
    <row r="2295" spans="14:36" ht="12.75">
      <c r="N2295" s="46"/>
      <c r="O2295" s="46"/>
      <c r="P2295" s="46"/>
      <c r="AF2295" s="36"/>
      <c r="AG2295" s="36"/>
      <c r="AH2295" s="36"/>
      <c r="AI2295" s="36"/>
      <c r="AJ2295" s="36"/>
    </row>
    <row r="2296" spans="14:36" ht="12.75">
      <c r="N2296" s="46"/>
      <c r="O2296" s="46"/>
      <c r="P2296" s="46"/>
      <c r="AF2296" s="36"/>
      <c r="AG2296" s="36"/>
      <c r="AH2296" s="36"/>
      <c r="AI2296" s="36"/>
      <c r="AJ2296" s="36"/>
    </row>
    <row r="2297" spans="14:36" ht="12.75">
      <c r="N2297" s="46"/>
      <c r="O2297" s="46"/>
      <c r="P2297" s="46"/>
      <c r="AF2297" s="36"/>
      <c r="AG2297" s="36"/>
      <c r="AH2297" s="36"/>
      <c r="AI2297" s="36"/>
      <c r="AJ2297" s="36"/>
    </row>
    <row r="2298" spans="14:36" ht="12.75">
      <c r="N2298" s="46"/>
      <c r="O2298" s="46"/>
      <c r="P2298" s="46"/>
      <c r="AF2298" s="36"/>
      <c r="AG2298" s="36"/>
      <c r="AH2298" s="36"/>
      <c r="AI2298" s="36"/>
      <c r="AJ2298" s="36"/>
    </row>
    <row r="2299" spans="14:36" ht="12.75">
      <c r="N2299" s="46"/>
      <c r="O2299" s="46"/>
      <c r="P2299" s="46"/>
      <c r="AF2299" s="36"/>
      <c r="AG2299" s="36"/>
      <c r="AH2299" s="36"/>
      <c r="AI2299" s="36"/>
      <c r="AJ2299" s="36"/>
    </row>
    <row r="2300" spans="14:36" ht="12.75">
      <c r="N2300" s="46"/>
      <c r="O2300" s="46"/>
      <c r="P2300" s="46"/>
      <c r="AF2300" s="36"/>
      <c r="AG2300" s="36"/>
      <c r="AH2300" s="36"/>
      <c r="AI2300" s="36"/>
      <c r="AJ2300" s="36"/>
    </row>
    <row r="2301" spans="14:36" ht="12.75">
      <c r="N2301" s="46"/>
      <c r="O2301" s="46"/>
      <c r="P2301" s="46"/>
      <c r="AF2301" s="36"/>
      <c r="AG2301" s="36"/>
      <c r="AH2301" s="36"/>
      <c r="AI2301" s="36"/>
      <c r="AJ2301" s="36"/>
    </row>
    <row r="2302" spans="14:36" ht="12.75">
      <c r="N2302" s="46"/>
      <c r="O2302" s="46"/>
      <c r="P2302" s="46"/>
      <c r="AF2302" s="36"/>
      <c r="AG2302" s="36"/>
      <c r="AH2302" s="36"/>
      <c r="AI2302" s="36"/>
      <c r="AJ2302" s="36"/>
    </row>
    <row r="2303" spans="14:36" ht="12.75">
      <c r="N2303" s="46"/>
      <c r="O2303" s="46"/>
      <c r="P2303" s="46"/>
      <c r="AF2303" s="36"/>
      <c r="AG2303" s="36"/>
      <c r="AH2303" s="36"/>
      <c r="AI2303" s="36"/>
      <c r="AJ2303" s="36"/>
    </row>
    <row r="2304" spans="14:36" ht="12.75">
      <c r="N2304" s="46"/>
      <c r="O2304" s="46"/>
      <c r="P2304" s="46"/>
      <c r="AF2304" s="36"/>
      <c r="AG2304" s="36"/>
      <c r="AH2304" s="36"/>
      <c r="AI2304" s="36"/>
      <c r="AJ2304" s="36"/>
    </row>
    <row r="2305" spans="14:36" ht="12.75">
      <c r="N2305" s="46"/>
      <c r="O2305" s="46"/>
      <c r="P2305" s="46"/>
      <c r="AF2305" s="36"/>
      <c r="AG2305" s="36"/>
      <c r="AH2305" s="36"/>
      <c r="AI2305" s="36"/>
      <c r="AJ2305" s="36"/>
    </row>
    <row r="2306" spans="14:36" ht="12.75">
      <c r="N2306" s="46"/>
      <c r="O2306" s="46"/>
      <c r="P2306" s="46"/>
      <c r="AF2306" s="36"/>
      <c r="AG2306" s="36"/>
      <c r="AH2306" s="36"/>
      <c r="AI2306" s="36"/>
      <c r="AJ2306" s="36"/>
    </row>
    <row r="2307" spans="14:36" ht="12.75">
      <c r="N2307" s="46"/>
      <c r="O2307" s="46"/>
      <c r="P2307" s="46"/>
      <c r="AF2307" s="36"/>
      <c r="AG2307" s="36"/>
      <c r="AH2307" s="36"/>
      <c r="AI2307" s="36"/>
      <c r="AJ2307" s="36"/>
    </row>
    <row r="2308" spans="14:36" ht="12.75">
      <c r="N2308" s="46"/>
      <c r="O2308" s="46"/>
      <c r="P2308" s="46"/>
      <c r="AF2308" s="36"/>
      <c r="AG2308" s="36"/>
      <c r="AH2308" s="36"/>
      <c r="AI2308" s="36"/>
      <c r="AJ2308" s="36"/>
    </row>
    <row r="2309" spans="14:36" ht="12.75">
      <c r="N2309" s="46"/>
      <c r="O2309" s="46"/>
      <c r="P2309" s="46"/>
      <c r="AF2309" s="36"/>
      <c r="AG2309" s="36"/>
      <c r="AH2309" s="36"/>
      <c r="AI2309" s="36"/>
      <c r="AJ2309" s="36"/>
    </row>
    <row r="2310" spans="14:36" ht="12.75">
      <c r="N2310" s="46"/>
      <c r="O2310" s="46"/>
      <c r="P2310" s="46"/>
      <c r="AF2310" s="36"/>
      <c r="AG2310" s="36"/>
      <c r="AH2310" s="36"/>
      <c r="AI2310" s="36"/>
      <c r="AJ2310" s="36"/>
    </row>
    <row r="2311" spans="14:36" ht="12.75">
      <c r="N2311" s="46"/>
      <c r="O2311" s="46"/>
      <c r="P2311" s="46"/>
      <c r="AF2311" s="36"/>
      <c r="AG2311" s="36"/>
      <c r="AH2311" s="36"/>
      <c r="AI2311" s="36"/>
      <c r="AJ2311" s="36"/>
    </row>
    <row r="2312" spans="14:36" ht="12.75">
      <c r="N2312" s="46"/>
      <c r="O2312" s="46"/>
      <c r="P2312" s="46"/>
      <c r="AF2312" s="36"/>
      <c r="AG2312" s="36"/>
      <c r="AH2312" s="36"/>
      <c r="AI2312" s="36"/>
      <c r="AJ2312" s="36"/>
    </row>
    <row r="2313" spans="14:36" ht="12.75">
      <c r="N2313" s="46"/>
      <c r="O2313" s="46"/>
      <c r="P2313" s="46"/>
      <c r="AF2313" s="36"/>
      <c r="AG2313" s="36"/>
      <c r="AH2313" s="36"/>
      <c r="AI2313" s="36"/>
      <c r="AJ2313" s="36"/>
    </row>
    <row r="2314" spans="14:36" ht="12.75">
      <c r="N2314" s="46"/>
      <c r="O2314" s="46"/>
      <c r="P2314" s="46"/>
      <c r="AF2314" s="36"/>
      <c r="AG2314" s="36"/>
      <c r="AH2314" s="36"/>
      <c r="AI2314" s="36"/>
      <c r="AJ2314" s="36"/>
    </row>
    <row r="2315" spans="14:36" ht="12.75">
      <c r="N2315" s="46"/>
      <c r="O2315" s="46"/>
      <c r="P2315" s="46"/>
      <c r="AF2315" s="36"/>
      <c r="AG2315" s="36"/>
      <c r="AH2315" s="36"/>
      <c r="AI2315" s="36"/>
      <c r="AJ2315" s="36"/>
    </row>
    <row r="2316" spans="14:36" ht="12.75">
      <c r="N2316" s="46"/>
      <c r="O2316" s="46"/>
      <c r="P2316" s="46"/>
      <c r="AF2316" s="36"/>
      <c r="AG2316" s="36"/>
      <c r="AH2316" s="36"/>
      <c r="AI2316" s="36"/>
      <c r="AJ2316" s="36"/>
    </row>
    <row r="2317" spans="14:36" ht="12.75">
      <c r="N2317" s="46"/>
      <c r="O2317" s="46"/>
      <c r="P2317" s="46"/>
      <c r="AF2317" s="36"/>
      <c r="AG2317" s="36"/>
      <c r="AH2317" s="36"/>
      <c r="AI2317" s="36"/>
      <c r="AJ2317" s="36"/>
    </row>
    <row r="2318" spans="14:36" ht="12.75">
      <c r="N2318" s="46"/>
      <c r="O2318" s="46"/>
      <c r="P2318" s="46"/>
      <c r="AF2318" s="36"/>
      <c r="AG2318" s="36"/>
      <c r="AH2318" s="36"/>
      <c r="AI2318" s="36"/>
      <c r="AJ2318" s="36"/>
    </row>
    <row r="2319" spans="14:36" ht="12.75">
      <c r="N2319" s="46"/>
      <c r="O2319" s="46"/>
      <c r="P2319" s="46"/>
      <c r="AF2319" s="36"/>
      <c r="AG2319" s="36"/>
      <c r="AH2319" s="36"/>
      <c r="AI2319" s="36"/>
      <c r="AJ2319" s="36"/>
    </row>
    <row r="2320" spans="14:36" ht="12.75">
      <c r="N2320" s="46"/>
      <c r="O2320" s="46"/>
      <c r="P2320" s="46"/>
      <c r="AF2320" s="36"/>
      <c r="AG2320" s="36"/>
      <c r="AH2320" s="36"/>
      <c r="AI2320" s="36"/>
      <c r="AJ2320" s="36"/>
    </row>
    <row r="2321" spans="14:36" ht="12.75">
      <c r="N2321" s="46"/>
      <c r="O2321" s="46"/>
      <c r="P2321" s="46"/>
      <c r="AF2321" s="36"/>
      <c r="AG2321" s="36"/>
      <c r="AH2321" s="36"/>
      <c r="AI2321" s="36"/>
      <c r="AJ2321" s="36"/>
    </row>
    <row r="2322" spans="14:36" ht="12.75">
      <c r="N2322" s="46"/>
      <c r="O2322" s="46"/>
      <c r="P2322" s="46"/>
      <c r="AF2322" s="36"/>
      <c r="AG2322" s="36"/>
      <c r="AH2322" s="36"/>
      <c r="AI2322" s="36"/>
      <c r="AJ2322" s="36"/>
    </row>
    <row r="2323" spans="14:36" ht="12.75">
      <c r="N2323" s="46"/>
      <c r="O2323" s="46"/>
      <c r="P2323" s="46"/>
      <c r="AF2323" s="36"/>
      <c r="AG2323" s="36"/>
      <c r="AH2323" s="36"/>
      <c r="AI2323" s="36"/>
      <c r="AJ2323" s="36"/>
    </row>
    <row r="2324" spans="14:36" ht="12.75">
      <c r="N2324" s="46"/>
      <c r="O2324" s="46"/>
      <c r="P2324" s="46"/>
      <c r="AF2324" s="36"/>
      <c r="AG2324" s="36"/>
      <c r="AH2324" s="36"/>
      <c r="AI2324" s="36"/>
      <c r="AJ2324" s="36"/>
    </row>
    <row r="2325" spans="14:36" ht="12.75">
      <c r="N2325" s="46"/>
      <c r="O2325" s="46"/>
      <c r="P2325" s="46"/>
      <c r="AF2325" s="36"/>
      <c r="AG2325" s="36"/>
      <c r="AH2325" s="36"/>
      <c r="AI2325" s="36"/>
      <c r="AJ2325" s="36"/>
    </row>
    <row r="2326" spans="14:36" ht="12.75">
      <c r="N2326" s="46"/>
      <c r="O2326" s="46"/>
      <c r="P2326" s="46"/>
      <c r="AF2326" s="36"/>
      <c r="AG2326" s="36"/>
      <c r="AH2326" s="36"/>
      <c r="AI2326" s="36"/>
      <c r="AJ2326" s="36"/>
    </row>
    <row r="2327" spans="14:36" ht="12.75">
      <c r="N2327" s="46"/>
      <c r="O2327" s="46"/>
      <c r="P2327" s="46"/>
      <c r="AF2327" s="36"/>
      <c r="AG2327" s="36"/>
      <c r="AH2327" s="36"/>
      <c r="AI2327" s="36"/>
      <c r="AJ2327" s="36"/>
    </row>
    <row r="2328" spans="14:36" ht="12.75">
      <c r="N2328" s="46"/>
      <c r="O2328" s="46"/>
      <c r="P2328" s="46"/>
      <c r="AF2328" s="36"/>
      <c r="AG2328" s="36"/>
      <c r="AH2328" s="36"/>
      <c r="AI2328" s="36"/>
      <c r="AJ2328" s="36"/>
    </row>
    <row r="2329" spans="14:36" ht="12.75">
      <c r="N2329" s="46"/>
      <c r="O2329" s="46"/>
      <c r="P2329" s="46"/>
      <c r="AF2329" s="36"/>
      <c r="AG2329" s="36"/>
      <c r="AH2329" s="36"/>
      <c r="AI2329" s="36"/>
      <c r="AJ2329" s="36"/>
    </row>
    <row r="2330" spans="14:36" ht="12.75">
      <c r="N2330" s="46"/>
      <c r="O2330" s="46"/>
      <c r="P2330" s="46"/>
      <c r="AF2330" s="36"/>
      <c r="AG2330" s="36"/>
      <c r="AH2330" s="36"/>
      <c r="AI2330" s="36"/>
      <c r="AJ2330" s="36"/>
    </row>
    <row r="2331" spans="14:36" ht="12.75">
      <c r="N2331" s="46"/>
      <c r="O2331" s="46"/>
      <c r="P2331" s="46"/>
      <c r="AF2331" s="36"/>
      <c r="AG2331" s="36"/>
      <c r="AH2331" s="36"/>
      <c r="AI2331" s="36"/>
      <c r="AJ2331" s="36"/>
    </row>
    <row r="2332" spans="14:36" ht="12.75">
      <c r="N2332" s="46"/>
      <c r="O2332" s="46"/>
      <c r="P2332" s="46"/>
      <c r="AF2332" s="36"/>
      <c r="AG2332" s="36"/>
      <c r="AH2332" s="36"/>
      <c r="AI2332" s="36"/>
      <c r="AJ2332" s="36"/>
    </row>
    <row r="2333" spans="14:36" ht="12.75">
      <c r="N2333" s="46"/>
      <c r="O2333" s="46"/>
      <c r="P2333" s="46"/>
      <c r="AF2333" s="36"/>
      <c r="AG2333" s="36"/>
      <c r="AH2333" s="36"/>
      <c r="AI2333" s="36"/>
      <c r="AJ2333" s="36"/>
    </row>
    <row r="2334" spans="14:36" ht="12.75">
      <c r="N2334" s="46"/>
      <c r="O2334" s="46"/>
      <c r="P2334" s="46"/>
      <c r="AF2334" s="36"/>
      <c r="AG2334" s="36"/>
      <c r="AH2334" s="36"/>
      <c r="AI2334" s="36"/>
      <c r="AJ2334" s="36"/>
    </row>
    <row r="2335" spans="14:36" ht="12.75">
      <c r="N2335" s="46"/>
      <c r="O2335" s="46"/>
      <c r="P2335" s="46"/>
      <c r="AF2335" s="36"/>
      <c r="AG2335" s="36"/>
      <c r="AH2335" s="36"/>
      <c r="AI2335" s="36"/>
      <c r="AJ2335" s="36"/>
    </row>
    <row r="2336" spans="14:36" ht="12.75">
      <c r="N2336" s="46"/>
      <c r="O2336" s="46"/>
      <c r="P2336" s="46"/>
      <c r="AF2336" s="36"/>
      <c r="AG2336" s="36"/>
      <c r="AH2336" s="36"/>
      <c r="AI2336" s="36"/>
      <c r="AJ2336" s="36"/>
    </row>
    <row r="2337" spans="14:36" ht="12.75">
      <c r="N2337" s="46"/>
      <c r="O2337" s="46"/>
      <c r="P2337" s="46"/>
      <c r="AF2337" s="36"/>
      <c r="AG2337" s="36"/>
      <c r="AH2337" s="36"/>
      <c r="AI2337" s="36"/>
      <c r="AJ2337" s="36"/>
    </row>
    <row r="2338" spans="14:36" ht="12.75">
      <c r="N2338" s="46"/>
      <c r="O2338" s="46"/>
      <c r="P2338" s="46"/>
      <c r="AF2338" s="36"/>
      <c r="AG2338" s="36"/>
      <c r="AH2338" s="36"/>
      <c r="AI2338" s="36"/>
      <c r="AJ2338" s="36"/>
    </row>
    <row r="2339" spans="14:36" ht="12.75">
      <c r="N2339" s="46"/>
      <c r="O2339" s="46"/>
      <c r="P2339" s="46"/>
      <c r="AF2339" s="36"/>
      <c r="AG2339" s="36"/>
      <c r="AH2339" s="36"/>
      <c r="AI2339" s="36"/>
      <c r="AJ2339" s="36"/>
    </row>
    <row r="2340" spans="14:36" ht="12.75">
      <c r="N2340" s="46"/>
      <c r="O2340" s="46"/>
      <c r="P2340" s="46"/>
      <c r="AF2340" s="36"/>
      <c r="AG2340" s="36"/>
      <c r="AH2340" s="36"/>
      <c r="AI2340" s="36"/>
      <c r="AJ2340" s="36"/>
    </row>
    <row r="2341" spans="14:36" ht="12.75">
      <c r="N2341" s="46"/>
      <c r="O2341" s="46"/>
      <c r="P2341" s="46"/>
      <c r="AF2341" s="36"/>
      <c r="AG2341" s="36"/>
      <c r="AH2341" s="36"/>
      <c r="AI2341" s="36"/>
      <c r="AJ2341" s="36"/>
    </row>
    <row r="2342" spans="14:36" ht="12.75">
      <c r="N2342" s="46"/>
      <c r="O2342" s="46"/>
      <c r="P2342" s="46"/>
      <c r="AF2342" s="36"/>
      <c r="AG2342" s="36"/>
      <c r="AH2342" s="36"/>
      <c r="AI2342" s="36"/>
      <c r="AJ2342" s="36"/>
    </row>
    <row r="2343" spans="14:36" ht="12.75">
      <c r="N2343" s="46"/>
      <c r="O2343" s="46"/>
      <c r="P2343" s="46"/>
      <c r="AF2343" s="36"/>
      <c r="AG2343" s="36"/>
      <c r="AH2343" s="36"/>
      <c r="AI2343" s="36"/>
      <c r="AJ2343" s="36"/>
    </row>
    <row r="2344" spans="14:36" ht="12.75">
      <c r="N2344" s="46"/>
      <c r="O2344" s="46"/>
      <c r="P2344" s="46"/>
      <c r="AF2344" s="36"/>
      <c r="AG2344" s="36"/>
      <c r="AH2344" s="36"/>
      <c r="AI2344" s="36"/>
      <c r="AJ2344" s="36"/>
    </row>
    <row r="2345" spans="14:36" ht="12.75">
      <c r="N2345" s="46"/>
      <c r="O2345" s="46"/>
      <c r="P2345" s="46"/>
      <c r="AF2345" s="36"/>
      <c r="AG2345" s="36"/>
      <c r="AH2345" s="36"/>
      <c r="AI2345" s="36"/>
      <c r="AJ2345" s="36"/>
    </row>
    <row r="2346" spans="14:36" ht="12.75">
      <c r="N2346" s="46"/>
      <c r="O2346" s="46"/>
      <c r="P2346" s="46"/>
      <c r="AF2346" s="36"/>
      <c r="AG2346" s="36"/>
      <c r="AH2346" s="36"/>
      <c r="AI2346" s="36"/>
      <c r="AJ2346" s="36"/>
    </row>
    <row r="2347" spans="14:36" ht="12.75">
      <c r="N2347" s="46"/>
      <c r="O2347" s="46"/>
      <c r="P2347" s="46"/>
      <c r="AF2347" s="36"/>
      <c r="AG2347" s="36"/>
      <c r="AH2347" s="36"/>
      <c r="AI2347" s="36"/>
      <c r="AJ2347" s="36"/>
    </row>
    <row r="2348" spans="14:36" ht="12.75">
      <c r="N2348" s="46"/>
      <c r="O2348" s="46"/>
      <c r="P2348" s="46"/>
      <c r="AF2348" s="36"/>
      <c r="AG2348" s="36"/>
      <c r="AH2348" s="36"/>
      <c r="AI2348" s="36"/>
      <c r="AJ2348" s="36"/>
    </row>
    <row r="2349" spans="14:36" ht="12.75">
      <c r="N2349" s="46"/>
      <c r="O2349" s="46"/>
      <c r="P2349" s="46"/>
      <c r="AF2349" s="36"/>
      <c r="AG2349" s="36"/>
      <c r="AH2349" s="36"/>
      <c r="AI2349" s="36"/>
      <c r="AJ2349" s="36"/>
    </row>
    <row r="2350" spans="14:36" ht="12.75">
      <c r="N2350" s="46"/>
      <c r="O2350" s="46"/>
      <c r="P2350" s="46"/>
      <c r="AF2350" s="36"/>
      <c r="AG2350" s="36"/>
      <c r="AH2350" s="36"/>
      <c r="AI2350" s="36"/>
      <c r="AJ2350" s="36"/>
    </row>
    <row r="2351" spans="14:36" ht="12.75">
      <c r="N2351" s="46"/>
      <c r="O2351" s="46"/>
      <c r="P2351" s="46"/>
      <c r="AF2351" s="36"/>
      <c r="AG2351" s="36"/>
      <c r="AH2351" s="36"/>
      <c r="AI2351" s="36"/>
      <c r="AJ2351" s="36"/>
    </row>
    <row r="2352" spans="14:36" ht="12.75">
      <c r="N2352" s="46"/>
      <c r="O2352" s="46"/>
      <c r="P2352" s="46"/>
      <c r="AF2352" s="36"/>
      <c r="AG2352" s="36"/>
      <c r="AH2352" s="36"/>
      <c r="AI2352" s="36"/>
      <c r="AJ2352" s="36"/>
    </row>
    <row r="2353" spans="14:36" ht="12.75">
      <c r="N2353" s="46"/>
      <c r="O2353" s="46"/>
      <c r="P2353" s="46"/>
      <c r="AF2353" s="36"/>
      <c r="AG2353" s="36"/>
      <c r="AH2353" s="36"/>
      <c r="AI2353" s="36"/>
      <c r="AJ2353" s="36"/>
    </row>
    <row r="2354" spans="14:36" ht="12.75">
      <c r="N2354" s="46"/>
      <c r="O2354" s="46"/>
      <c r="P2354" s="46"/>
      <c r="AF2354" s="36"/>
      <c r="AG2354" s="36"/>
      <c r="AH2354" s="36"/>
      <c r="AI2354" s="36"/>
      <c r="AJ2354" s="36"/>
    </row>
    <row r="2355" spans="14:36" ht="12.75">
      <c r="N2355" s="46"/>
      <c r="O2355" s="46"/>
      <c r="P2355" s="46"/>
      <c r="AF2355" s="36"/>
      <c r="AG2355" s="36"/>
      <c r="AH2355" s="36"/>
      <c r="AI2355" s="36"/>
      <c r="AJ2355" s="36"/>
    </row>
    <row r="2356" spans="14:36" ht="12.75">
      <c r="N2356" s="46"/>
      <c r="O2356" s="46"/>
      <c r="P2356" s="46"/>
      <c r="AF2356" s="36"/>
      <c r="AG2356" s="36"/>
      <c r="AH2356" s="36"/>
      <c r="AI2356" s="36"/>
      <c r="AJ2356" s="36"/>
    </row>
    <row r="2357" spans="14:36" ht="12.75">
      <c r="N2357" s="46"/>
      <c r="O2357" s="46"/>
      <c r="P2357" s="46"/>
      <c r="AF2357" s="36"/>
      <c r="AG2357" s="36"/>
      <c r="AH2357" s="36"/>
      <c r="AI2357" s="36"/>
      <c r="AJ2357" s="36"/>
    </row>
    <row r="2358" spans="14:36" ht="12.75">
      <c r="N2358" s="46"/>
      <c r="O2358" s="46"/>
      <c r="P2358" s="46"/>
      <c r="AF2358" s="36"/>
      <c r="AG2358" s="36"/>
      <c r="AH2358" s="36"/>
      <c r="AI2358" s="36"/>
      <c r="AJ2358" s="36"/>
    </row>
    <row r="2359" spans="14:36" ht="12.75">
      <c r="N2359" s="46"/>
      <c r="O2359" s="46"/>
      <c r="P2359" s="46"/>
      <c r="AF2359" s="36"/>
      <c r="AG2359" s="36"/>
      <c r="AH2359" s="36"/>
      <c r="AI2359" s="36"/>
      <c r="AJ2359" s="36"/>
    </row>
    <row r="2360" spans="14:36" ht="12.75">
      <c r="N2360" s="46"/>
      <c r="O2360" s="46"/>
      <c r="P2360" s="46"/>
      <c r="AF2360" s="36"/>
      <c r="AG2360" s="36"/>
      <c r="AH2360" s="36"/>
      <c r="AI2360" s="36"/>
      <c r="AJ2360" s="36"/>
    </row>
    <row r="2361" spans="14:36" ht="12.75">
      <c r="N2361" s="46"/>
      <c r="O2361" s="46"/>
      <c r="P2361" s="46"/>
      <c r="AF2361" s="36"/>
      <c r="AG2361" s="36"/>
      <c r="AH2361" s="36"/>
      <c r="AI2361" s="36"/>
      <c r="AJ2361" s="36"/>
    </row>
    <row r="2362" spans="14:36" ht="12.75">
      <c r="N2362" s="46"/>
      <c r="O2362" s="46"/>
      <c r="P2362" s="46"/>
      <c r="AF2362" s="36"/>
      <c r="AG2362" s="36"/>
      <c r="AH2362" s="36"/>
      <c r="AI2362" s="36"/>
      <c r="AJ2362" s="36"/>
    </row>
    <row r="2363" spans="14:36" ht="12.75">
      <c r="N2363" s="46"/>
      <c r="O2363" s="46"/>
      <c r="P2363" s="46"/>
      <c r="AF2363" s="36"/>
      <c r="AG2363" s="36"/>
      <c r="AH2363" s="36"/>
      <c r="AI2363" s="36"/>
      <c r="AJ2363" s="36"/>
    </row>
    <row r="2364" spans="14:36" ht="12.75">
      <c r="N2364" s="46"/>
      <c r="O2364" s="46"/>
      <c r="P2364" s="46"/>
      <c r="AF2364" s="36"/>
      <c r="AG2364" s="36"/>
      <c r="AH2364" s="36"/>
      <c r="AI2364" s="36"/>
      <c r="AJ2364" s="36"/>
    </row>
    <row r="2365" spans="14:36" ht="12.75">
      <c r="N2365" s="46"/>
      <c r="O2365" s="46"/>
      <c r="P2365" s="46"/>
      <c r="AF2365" s="36"/>
      <c r="AG2365" s="36"/>
      <c r="AH2365" s="36"/>
      <c r="AI2365" s="36"/>
      <c r="AJ2365" s="36"/>
    </row>
    <row r="2366" spans="14:36" ht="12.75">
      <c r="N2366" s="46"/>
      <c r="O2366" s="46"/>
      <c r="P2366" s="46"/>
      <c r="AF2366" s="36"/>
      <c r="AG2366" s="36"/>
      <c r="AH2366" s="36"/>
      <c r="AI2366" s="36"/>
      <c r="AJ2366" s="36"/>
    </row>
    <row r="2367" spans="14:36" ht="12.75">
      <c r="N2367" s="46"/>
      <c r="O2367" s="46"/>
      <c r="P2367" s="46"/>
      <c r="AF2367" s="36"/>
      <c r="AG2367" s="36"/>
      <c r="AH2367" s="36"/>
      <c r="AI2367" s="36"/>
      <c r="AJ2367" s="36"/>
    </row>
    <row r="2368" spans="14:36" ht="12.75">
      <c r="N2368" s="46"/>
      <c r="O2368" s="46"/>
      <c r="P2368" s="46"/>
      <c r="AF2368" s="36"/>
      <c r="AG2368" s="36"/>
      <c r="AH2368" s="36"/>
      <c r="AI2368" s="36"/>
      <c r="AJ2368" s="36"/>
    </row>
    <row r="2369" spans="14:36" ht="12.75">
      <c r="N2369" s="46"/>
      <c r="O2369" s="46"/>
      <c r="P2369" s="46"/>
      <c r="AF2369" s="36"/>
      <c r="AG2369" s="36"/>
      <c r="AH2369" s="36"/>
      <c r="AI2369" s="36"/>
      <c r="AJ2369" s="36"/>
    </row>
    <row r="2370" spans="14:36" ht="12.75">
      <c r="N2370" s="46"/>
      <c r="O2370" s="46"/>
      <c r="P2370" s="46"/>
      <c r="AF2370" s="36"/>
      <c r="AG2370" s="36"/>
      <c r="AH2370" s="36"/>
      <c r="AI2370" s="36"/>
      <c r="AJ2370" s="36"/>
    </row>
    <row r="2371" spans="14:36" ht="12.75">
      <c r="N2371" s="46"/>
      <c r="O2371" s="46"/>
      <c r="P2371" s="46"/>
      <c r="AF2371" s="36"/>
      <c r="AG2371" s="36"/>
      <c r="AH2371" s="36"/>
      <c r="AI2371" s="36"/>
      <c r="AJ2371" s="36"/>
    </row>
    <row r="2372" spans="14:36" ht="12.75">
      <c r="N2372" s="46"/>
      <c r="O2372" s="46"/>
      <c r="P2372" s="46"/>
      <c r="AF2372" s="36"/>
      <c r="AG2372" s="36"/>
      <c r="AH2372" s="36"/>
      <c r="AI2372" s="36"/>
      <c r="AJ2372" s="36"/>
    </row>
    <row r="2373" spans="14:36" ht="12.75">
      <c r="N2373" s="46"/>
      <c r="O2373" s="46"/>
      <c r="P2373" s="46"/>
      <c r="AF2373" s="36"/>
      <c r="AG2373" s="36"/>
      <c r="AH2373" s="36"/>
      <c r="AI2373" s="36"/>
      <c r="AJ2373" s="36"/>
    </row>
    <row r="2374" spans="14:36" ht="12.75">
      <c r="N2374" s="46"/>
      <c r="O2374" s="46"/>
      <c r="P2374" s="46"/>
      <c r="AF2374" s="36"/>
      <c r="AG2374" s="36"/>
      <c r="AH2374" s="36"/>
      <c r="AI2374" s="36"/>
      <c r="AJ2374" s="36"/>
    </row>
    <row r="2375" spans="14:36" ht="12.75">
      <c r="N2375" s="46"/>
      <c r="O2375" s="46"/>
      <c r="P2375" s="46"/>
      <c r="AF2375" s="36"/>
      <c r="AG2375" s="36"/>
      <c r="AH2375" s="36"/>
      <c r="AI2375" s="36"/>
      <c r="AJ2375" s="36"/>
    </row>
    <row r="2376" spans="14:36" ht="12.75">
      <c r="N2376" s="46"/>
      <c r="O2376" s="46"/>
      <c r="P2376" s="46"/>
      <c r="AF2376" s="36"/>
      <c r="AG2376" s="36"/>
      <c r="AH2376" s="36"/>
      <c r="AI2376" s="36"/>
      <c r="AJ2376" s="36"/>
    </row>
    <row r="2377" spans="14:36" ht="12.75">
      <c r="N2377" s="46"/>
      <c r="O2377" s="46"/>
      <c r="P2377" s="46"/>
      <c r="AF2377" s="36"/>
      <c r="AG2377" s="36"/>
      <c r="AH2377" s="36"/>
      <c r="AI2377" s="36"/>
      <c r="AJ2377" s="36"/>
    </row>
    <row r="2378" spans="14:36" ht="12.75">
      <c r="N2378" s="46"/>
      <c r="O2378" s="46"/>
      <c r="P2378" s="46"/>
      <c r="AF2378" s="36"/>
      <c r="AG2378" s="36"/>
      <c r="AH2378" s="36"/>
      <c r="AI2378" s="36"/>
      <c r="AJ2378" s="36"/>
    </row>
    <row r="2379" spans="14:36" ht="12.75">
      <c r="N2379" s="46"/>
      <c r="O2379" s="46"/>
      <c r="P2379" s="46"/>
      <c r="AF2379" s="36"/>
      <c r="AG2379" s="36"/>
      <c r="AH2379" s="36"/>
      <c r="AI2379" s="36"/>
      <c r="AJ2379" s="36"/>
    </row>
    <row r="2380" spans="14:36" ht="12.75">
      <c r="N2380" s="46"/>
      <c r="O2380" s="46"/>
      <c r="P2380" s="46"/>
      <c r="AF2380" s="36"/>
      <c r="AG2380" s="36"/>
      <c r="AH2380" s="36"/>
      <c r="AI2380" s="36"/>
      <c r="AJ2380" s="36"/>
    </row>
    <row r="2381" spans="14:36" ht="12.75">
      <c r="N2381" s="46"/>
      <c r="O2381" s="46"/>
      <c r="P2381" s="46"/>
      <c r="AF2381" s="36"/>
      <c r="AG2381" s="36"/>
      <c r="AH2381" s="36"/>
      <c r="AI2381" s="36"/>
      <c r="AJ2381" s="36"/>
    </row>
    <row r="2382" spans="14:36" ht="12.75">
      <c r="N2382" s="46"/>
      <c r="O2382" s="46"/>
      <c r="P2382" s="46"/>
      <c r="AF2382" s="36"/>
      <c r="AG2382" s="36"/>
      <c r="AH2382" s="36"/>
      <c r="AI2382" s="36"/>
      <c r="AJ2382" s="36"/>
    </row>
    <row r="2383" spans="14:36" ht="12.75">
      <c r="N2383" s="46"/>
      <c r="O2383" s="46"/>
      <c r="P2383" s="46"/>
      <c r="AF2383" s="36"/>
      <c r="AG2383" s="36"/>
      <c r="AH2383" s="36"/>
      <c r="AI2383" s="36"/>
      <c r="AJ2383" s="36"/>
    </row>
    <row r="2384" spans="14:36" ht="12.75">
      <c r="N2384" s="46"/>
      <c r="O2384" s="46"/>
      <c r="P2384" s="46"/>
      <c r="AF2384" s="36"/>
      <c r="AG2384" s="36"/>
      <c r="AH2384" s="36"/>
      <c r="AI2384" s="36"/>
      <c r="AJ2384" s="36"/>
    </row>
    <row r="2385" spans="14:36" ht="12.75">
      <c r="N2385" s="46"/>
      <c r="O2385" s="46"/>
      <c r="P2385" s="46"/>
      <c r="AF2385" s="36"/>
      <c r="AG2385" s="36"/>
      <c r="AH2385" s="36"/>
      <c r="AI2385" s="36"/>
      <c r="AJ2385" s="36"/>
    </row>
    <row r="2386" spans="14:36" ht="12.75">
      <c r="N2386" s="46"/>
      <c r="O2386" s="46"/>
      <c r="P2386" s="46"/>
      <c r="AF2386" s="36"/>
      <c r="AG2386" s="36"/>
      <c r="AH2386" s="36"/>
      <c r="AI2386" s="36"/>
      <c r="AJ2386" s="36"/>
    </row>
    <row r="2387" spans="14:36" ht="12.75">
      <c r="N2387" s="46"/>
      <c r="O2387" s="46"/>
      <c r="P2387" s="46"/>
      <c r="AF2387" s="36"/>
      <c r="AG2387" s="36"/>
      <c r="AH2387" s="36"/>
      <c r="AI2387" s="36"/>
      <c r="AJ2387" s="36"/>
    </row>
    <row r="2388" spans="14:36" ht="12.75">
      <c r="N2388" s="46"/>
      <c r="O2388" s="46"/>
      <c r="P2388" s="46"/>
      <c r="AF2388" s="36"/>
      <c r="AG2388" s="36"/>
      <c r="AH2388" s="36"/>
      <c r="AI2388" s="36"/>
      <c r="AJ2388" s="36"/>
    </row>
    <row r="2389" spans="14:36" ht="12.75">
      <c r="N2389" s="46"/>
      <c r="O2389" s="46"/>
      <c r="P2389" s="46"/>
      <c r="AF2389" s="36"/>
      <c r="AG2389" s="36"/>
      <c r="AH2389" s="36"/>
      <c r="AI2389" s="36"/>
      <c r="AJ2389" s="36"/>
    </row>
    <row r="2390" spans="14:36" ht="12.75">
      <c r="N2390" s="46"/>
      <c r="O2390" s="46"/>
      <c r="P2390" s="46"/>
      <c r="AF2390" s="36"/>
      <c r="AG2390" s="36"/>
      <c r="AH2390" s="36"/>
      <c r="AI2390" s="36"/>
      <c r="AJ2390" s="36"/>
    </row>
    <row r="2391" spans="14:36" ht="12.75">
      <c r="N2391" s="46"/>
      <c r="O2391" s="46"/>
      <c r="P2391" s="46"/>
      <c r="AF2391" s="36"/>
      <c r="AG2391" s="36"/>
      <c r="AH2391" s="36"/>
      <c r="AI2391" s="36"/>
      <c r="AJ2391" s="36"/>
    </row>
    <row r="2392" spans="14:36" ht="12.75">
      <c r="N2392" s="46"/>
      <c r="O2392" s="46"/>
      <c r="P2392" s="46"/>
      <c r="AF2392" s="36"/>
      <c r="AG2392" s="36"/>
      <c r="AH2392" s="36"/>
      <c r="AI2392" s="36"/>
      <c r="AJ2392" s="36"/>
    </row>
    <row r="2393" spans="14:36" ht="12.75">
      <c r="N2393" s="46"/>
      <c r="O2393" s="46"/>
      <c r="P2393" s="46"/>
      <c r="AF2393" s="36"/>
      <c r="AG2393" s="36"/>
      <c r="AH2393" s="36"/>
      <c r="AI2393" s="36"/>
      <c r="AJ2393" s="36"/>
    </row>
    <row r="2394" spans="14:36" ht="12.75">
      <c r="N2394" s="46"/>
      <c r="O2394" s="46"/>
      <c r="P2394" s="46"/>
      <c r="AF2394" s="36"/>
      <c r="AG2394" s="36"/>
      <c r="AH2394" s="36"/>
      <c r="AI2394" s="36"/>
      <c r="AJ2394" s="36"/>
    </row>
    <row r="2395" spans="14:36" ht="12.75">
      <c r="N2395" s="46"/>
      <c r="O2395" s="46"/>
      <c r="P2395" s="46"/>
      <c r="AF2395" s="36"/>
      <c r="AG2395" s="36"/>
      <c r="AH2395" s="36"/>
      <c r="AI2395" s="36"/>
      <c r="AJ2395" s="36"/>
    </row>
    <row r="2396" spans="14:36" ht="12.75">
      <c r="N2396" s="46"/>
      <c r="O2396" s="46"/>
      <c r="P2396" s="46"/>
      <c r="AF2396" s="36"/>
      <c r="AG2396" s="36"/>
      <c r="AH2396" s="36"/>
      <c r="AI2396" s="36"/>
      <c r="AJ2396" s="36"/>
    </row>
    <row r="2397" spans="14:36" ht="12.75">
      <c r="N2397" s="46"/>
      <c r="O2397" s="46"/>
      <c r="P2397" s="46"/>
      <c r="AF2397" s="36"/>
      <c r="AG2397" s="36"/>
      <c r="AH2397" s="36"/>
      <c r="AI2397" s="36"/>
      <c r="AJ2397" s="36"/>
    </row>
    <row r="2398" spans="14:36" ht="12.75">
      <c r="N2398" s="46"/>
      <c r="O2398" s="46"/>
      <c r="P2398" s="46"/>
      <c r="AF2398" s="36"/>
      <c r="AG2398" s="36"/>
      <c r="AH2398" s="36"/>
      <c r="AI2398" s="36"/>
      <c r="AJ2398" s="36"/>
    </row>
    <row r="2399" spans="14:36" ht="12.75">
      <c r="N2399" s="46"/>
      <c r="O2399" s="46"/>
      <c r="P2399" s="46"/>
      <c r="AF2399" s="36"/>
      <c r="AG2399" s="36"/>
      <c r="AH2399" s="36"/>
      <c r="AI2399" s="36"/>
      <c r="AJ2399" s="36"/>
    </row>
    <row r="2400" spans="14:36" ht="12.75">
      <c r="N2400" s="46"/>
      <c r="O2400" s="46"/>
      <c r="P2400" s="46"/>
      <c r="AF2400" s="36"/>
      <c r="AG2400" s="36"/>
      <c r="AH2400" s="36"/>
      <c r="AI2400" s="36"/>
      <c r="AJ2400" s="36"/>
    </row>
    <row r="2401" spans="14:36" ht="12.75">
      <c r="N2401" s="46"/>
      <c r="O2401" s="46"/>
      <c r="P2401" s="46"/>
      <c r="AF2401" s="36"/>
      <c r="AG2401" s="36"/>
      <c r="AH2401" s="36"/>
      <c r="AI2401" s="36"/>
      <c r="AJ2401" s="36"/>
    </row>
    <row r="2402" spans="14:36" ht="12.75">
      <c r="N2402" s="46"/>
      <c r="O2402" s="46"/>
      <c r="P2402" s="46"/>
      <c r="AF2402" s="36"/>
      <c r="AG2402" s="36"/>
      <c r="AH2402" s="36"/>
      <c r="AI2402" s="36"/>
      <c r="AJ2402" s="36"/>
    </row>
    <row r="2403" spans="14:36" ht="12.75">
      <c r="N2403" s="46"/>
      <c r="O2403" s="46"/>
      <c r="P2403" s="46"/>
      <c r="AF2403" s="36"/>
      <c r="AG2403" s="36"/>
      <c r="AH2403" s="36"/>
      <c r="AI2403" s="36"/>
      <c r="AJ2403" s="36"/>
    </row>
    <row r="2404" spans="14:36" ht="12.75">
      <c r="N2404" s="46"/>
      <c r="O2404" s="46"/>
      <c r="P2404" s="46"/>
      <c r="AF2404" s="36"/>
      <c r="AG2404" s="36"/>
      <c r="AH2404" s="36"/>
      <c r="AI2404" s="36"/>
      <c r="AJ2404" s="36"/>
    </row>
    <row r="2405" spans="14:36" ht="12.75">
      <c r="N2405" s="46"/>
      <c r="O2405" s="46"/>
      <c r="P2405" s="46"/>
      <c r="AF2405" s="36"/>
      <c r="AG2405" s="36"/>
      <c r="AH2405" s="36"/>
      <c r="AI2405" s="36"/>
      <c r="AJ2405" s="36"/>
    </row>
    <row r="2406" spans="14:36" ht="12.75">
      <c r="N2406" s="46"/>
      <c r="O2406" s="46"/>
      <c r="P2406" s="46"/>
      <c r="AF2406" s="36"/>
      <c r="AG2406" s="36"/>
      <c r="AH2406" s="36"/>
      <c r="AI2406" s="36"/>
      <c r="AJ2406" s="36"/>
    </row>
    <row r="2407" spans="14:36" ht="12.75">
      <c r="N2407" s="46"/>
      <c r="O2407" s="46"/>
      <c r="P2407" s="46"/>
      <c r="AF2407" s="36"/>
      <c r="AG2407" s="36"/>
      <c r="AH2407" s="36"/>
      <c r="AI2407" s="36"/>
      <c r="AJ2407" s="36"/>
    </row>
    <row r="2408" spans="14:36" ht="12.75">
      <c r="N2408" s="46"/>
      <c r="O2408" s="46"/>
      <c r="P2408" s="46"/>
      <c r="AF2408" s="36"/>
      <c r="AG2408" s="36"/>
      <c r="AH2408" s="36"/>
      <c r="AI2408" s="36"/>
      <c r="AJ2408" s="36"/>
    </row>
    <row r="2409" spans="14:36" ht="12.75">
      <c r="N2409" s="46"/>
      <c r="O2409" s="46"/>
      <c r="P2409" s="46"/>
      <c r="AF2409" s="36"/>
      <c r="AG2409" s="36"/>
      <c r="AH2409" s="36"/>
      <c r="AI2409" s="36"/>
      <c r="AJ2409" s="36"/>
    </row>
    <row r="2410" spans="14:36" ht="12.75">
      <c r="N2410" s="46"/>
      <c r="O2410" s="46"/>
      <c r="P2410" s="46"/>
      <c r="AF2410" s="36"/>
      <c r="AG2410" s="36"/>
      <c r="AH2410" s="36"/>
      <c r="AI2410" s="36"/>
      <c r="AJ2410" s="36"/>
    </row>
    <row r="2411" spans="14:36" ht="12.75">
      <c r="N2411" s="46"/>
      <c r="O2411" s="46"/>
      <c r="P2411" s="46"/>
      <c r="AF2411" s="36"/>
      <c r="AG2411" s="36"/>
      <c r="AH2411" s="36"/>
      <c r="AI2411" s="36"/>
      <c r="AJ2411" s="36"/>
    </row>
    <row r="2412" spans="14:36" ht="12.75">
      <c r="N2412" s="46"/>
      <c r="O2412" s="46"/>
      <c r="P2412" s="46"/>
      <c r="AF2412" s="36"/>
      <c r="AG2412" s="36"/>
      <c r="AH2412" s="36"/>
      <c r="AI2412" s="36"/>
      <c r="AJ2412" s="36"/>
    </row>
    <row r="2413" spans="14:36" ht="12.75">
      <c r="N2413" s="46"/>
      <c r="O2413" s="46"/>
      <c r="P2413" s="46"/>
      <c r="AF2413" s="36"/>
      <c r="AG2413" s="36"/>
      <c r="AH2413" s="36"/>
      <c r="AI2413" s="36"/>
      <c r="AJ2413" s="36"/>
    </row>
    <row r="2414" spans="14:36" ht="12.75">
      <c r="N2414" s="46"/>
      <c r="O2414" s="46"/>
      <c r="P2414" s="46"/>
      <c r="AF2414" s="36"/>
      <c r="AG2414" s="36"/>
      <c r="AH2414" s="36"/>
      <c r="AI2414" s="36"/>
      <c r="AJ2414" s="36"/>
    </row>
    <row r="2415" spans="14:36" ht="12.75">
      <c r="N2415" s="46"/>
      <c r="O2415" s="46"/>
      <c r="P2415" s="46"/>
      <c r="AF2415" s="36"/>
      <c r="AG2415" s="36"/>
      <c r="AH2415" s="36"/>
      <c r="AI2415" s="36"/>
      <c r="AJ2415" s="36"/>
    </row>
    <row r="2416" spans="14:36" ht="12.75">
      <c r="N2416" s="46"/>
      <c r="O2416" s="46"/>
      <c r="P2416" s="46"/>
      <c r="AF2416" s="36"/>
      <c r="AG2416" s="36"/>
      <c r="AH2416" s="36"/>
      <c r="AI2416" s="36"/>
      <c r="AJ2416" s="36"/>
    </row>
    <row r="2417" spans="14:36" ht="12.75">
      <c r="N2417" s="46"/>
      <c r="O2417" s="46"/>
      <c r="P2417" s="46"/>
      <c r="AF2417" s="36"/>
      <c r="AG2417" s="36"/>
      <c r="AH2417" s="36"/>
      <c r="AI2417" s="36"/>
      <c r="AJ2417" s="36"/>
    </row>
    <row r="2418" spans="14:36" ht="12.75">
      <c r="N2418" s="46"/>
      <c r="O2418" s="46"/>
      <c r="P2418" s="46"/>
      <c r="AF2418" s="36"/>
      <c r="AG2418" s="36"/>
      <c r="AH2418" s="36"/>
      <c r="AI2418" s="36"/>
      <c r="AJ2418" s="36"/>
    </row>
    <row r="2419" spans="14:36" ht="12.75">
      <c r="N2419" s="46"/>
      <c r="O2419" s="46"/>
      <c r="P2419" s="46"/>
      <c r="AF2419" s="36"/>
      <c r="AG2419" s="36"/>
      <c r="AH2419" s="36"/>
      <c r="AI2419" s="36"/>
      <c r="AJ2419" s="36"/>
    </row>
    <row r="2420" spans="14:36" ht="12.75">
      <c r="N2420" s="46"/>
      <c r="O2420" s="46"/>
      <c r="P2420" s="46"/>
      <c r="AF2420" s="36"/>
      <c r="AG2420" s="36"/>
      <c r="AH2420" s="36"/>
      <c r="AI2420" s="36"/>
      <c r="AJ2420" s="36"/>
    </row>
    <row r="2421" spans="14:36" ht="12.75">
      <c r="N2421" s="46"/>
      <c r="O2421" s="46"/>
      <c r="P2421" s="46"/>
      <c r="AF2421" s="36"/>
      <c r="AG2421" s="36"/>
      <c r="AH2421" s="36"/>
      <c r="AI2421" s="36"/>
      <c r="AJ2421" s="36"/>
    </row>
    <row r="2422" spans="14:36" ht="12.75">
      <c r="N2422" s="46"/>
      <c r="O2422" s="46"/>
      <c r="P2422" s="46"/>
      <c r="AF2422" s="36"/>
      <c r="AG2422" s="36"/>
      <c r="AH2422" s="36"/>
      <c r="AI2422" s="36"/>
      <c r="AJ2422" s="36"/>
    </row>
    <row r="2423" spans="14:36" ht="12.75">
      <c r="N2423" s="46"/>
      <c r="O2423" s="46"/>
      <c r="P2423" s="46"/>
      <c r="AF2423" s="36"/>
      <c r="AG2423" s="36"/>
      <c r="AH2423" s="36"/>
      <c r="AI2423" s="36"/>
      <c r="AJ2423" s="36"/>
    </row>
    <row r="2424" spans="14:36" ht="12.75">
      <c r="N2424" s="46"/>
      <c r="O2424" s="46"/>
      <c r="P2424" s="46"/>
      <c r="AF2424" s="36"/>
      <c r="AG2424" s="36"/>
      <c r="AH2424" s="36"/>
      <c r="AI2424" s="36"/>
      <c r="AJ2424" s="36"/>
    </row>
    <row r="2425" spans="14:36" ht="12.75">
      <c r="N2425" s="46"/>
      <c r="O2425" s="46"/>
      <c r="P2425" s="46"/>
      <c r="AF2425" s="36"/>
      <c r="AG2425" s="36"/>
      <c r="AH2425" s="36"/>
      <c r="AI2425" s="36"/>
      <c r="AJ2425" s="36"/>
    </row>
    <row r="2426" spans="14:36" ht="12.75">
      <c r="N2426" s="46"/>
      <c r="O2426" s="46"/>
      <c r="P2426" s="46"/>
      <c r="AF2426" s="36"/>
      <c r="AG2426" s="36"/>
      <c r="AH2426" s="36"/>
      <c r="AI2426" s="36"/>
      <c r="AJ2426" s="36"/>
    </row>
    <row r="2427" spans="14:36" ht="12.75">
      <c r="N2427" s="46"/>
      <c r="O2427" s="46"/>
      <c r="P2427" s="46"/>
      <c r="AF2427" s="36"/>
      <c r="AG2427" s="36"/>
      <c r="AH2427" s="36"/>
      <c r="AI2427" s="36"/>
      <c r="AJ2427" s="36"/>
    </row>
    <row r="2428" spans="14:36" ht="12.75">
      <c r="N2428" s="46"/>
      <c r="O2428" s="46"/>
      <c r="P2428" s="46"/>
      <c r="AF2428" s="36"/>
      <c r="AG2428" s="36"/>
      <c r="AH2428" s="36"/>
      <c r="AI2428" s="36"/>
      <c r="AJ2428" s="36"/>
    </row>
    <row r="2429" spans="14:36" ht="12.75">
      <c r="N2429" s="46"/>
      <c r="O2429" s="46"/>
      <c r="P2429" s="46"/>
      <c r="AF2429" s="36"/>
      <c r="AG2429" s="36"/>
      <c r="AH2429" s="36"/>
      <c r="AI2429" s="36"/>
      <c r="AJ2429" s="36"/>
    </row>
    <row r="2430" spans="14:36" ht="12.75">
      <c r="N2430" s="46"/>
      <c r="O2430" s="46"/>
      <c r="P2430" s="46"/>
      <c r="AF2430" s="36"/>
      <c r="AG2430" s="36"/>
      <c r="AH2430" s="36"/>
      <c r="AI2430" s="36"/>
      <c r="AJ2430" s="36"/>
    </row>
    <row r="2431" spans="14:36" ht="12.75">
      <c r="N2431" s="46"/>
      <c r="O2431" s="46"/>
      <c r="P2431" s="46"/>
      <c r="AF2431" s="36"/>
      <c r="AG2431" s="36"/>
      <c r="AH2431" s="36"/>
      <c r="AI2431" s="36"/>
      <c r="AJ2431" s="36"/>
    </row>
    <row r="2432" spans="14:36" ht="12.75">
      <c r="N2432" s="46"/>
      <c r="O2432" s="46"/>
      <c r="P2432" s="46"/>
      <c r="AF2432" s="36"/>
      <c r="AG2432" s="36"/>
      <c r="AH2432" s="36"/>
      <c r="AI2432" s="36"/>
      <c r="AJ2432" s="36"/>
    </row>
    <row r="2433" spans="14:36" ht="12.75">
      <c r="N2433" s="46"/>
      <c r="O2433" s="46"/>
      <c r="P2433" s="46"/>
      <c r="AF2433" s="36"/>
      <c r="AG2433" s="36"/>
      <c r="AH2433" s="36"/>
      <c r="AI2433" s="36"/>
      <c r="AJ2433" s="36"/>
    </row>
    <row r="2434" spans="14:36" ht="12.75">
      <c r="N2434" s="46"/>
      <c r="O2434" s="46"/>
      <c r="P2434" s="46"/>
      <c r="AF2434" s="36"/>
      <c r="AG2434" s="36"/>
      <c r="AH2434" s="36"/>
      <c r="AI2434" s="36"/>
      <c r="AJ2434" s="36"/>
    </row>
    <row r="2435" spans="14:36" ht="12.75">
      <c r="N2435" s="46"/>
      <c r="O2435" s="46"/>
      <c r="P2435" s="46"/>
      <c r="AF2435" s="36"/>
      <c r="AG2435" s="36"/>
      <c r="AH2435" s="36"/>
      <c r="AI2435" s="36"/>
      <c r="AJ2435" s="36"/>
    </row>
    <row r="2436" spans="14:36" ht="12.75">
      <c r="N2436" s="46"/>
      <c r="O2436" s="46"/>
      <c r="P2436" s="46"/>
      <c r="AF2436" s="36"/>
      <c r="AG2436" s="36"/>
      <c r="AH2436" s="36"/>
      <c r="AI2436" s="36"/>
      <c r="AJ2436" s="36"/>
    </row>
    <row r="2437" spans="14:36" ht="12.75">
      <c r="N2437" s="46"/>
      <c r="O2437" s="46"/>
      <c r="P2437" s="46"/>
      <c r="AF2437" s="36"/>
      <c r="AG2437" s="36"/>
      <c r="AH2437" s="36"/>
      <c r="AI2437" s="36"/>
      <c r="AJ2437" s="36"/>
    </row>
    <row r="2438" spans="14:36" ht="12.75">
      <c r="N2438" s="46"/>
      <c r="O2438" s="46"/>
      <c r="P2438" s="46"/>
      <c r="AF2438" s="36"/>
      <c r="AG2438" s="36"/>
      <c r="AH2438" s="36"/>
      <c r="AI2438" s="36"/>
      <c r="AJ2438" s="36"/>
    </row>
    <row r="2439" spans="14:36" ht="12.75">
      <c r="N2439" s="46"/>
      <c r="O2439" s="46"/>
      <c r="P2439" s="46"/>
      <c r="AF2439" s="36"/>
      <c r="AG2439" s="36"/>
      <c r="AH2439" s="36"/>
      <c r="AI2439" s="36"/>
      <c r="AJ2439" s="36"/>
    </row>
    <row r="2440" spans="14:36" ht="12.75">
      <c r="N2440" s="46"/>
      <c r="O2440" s="46"/>
      <c r="P2440" s="46"/>
      <c r="AF2440" s="36"/>
      <c r="AG2440" s="36"/>
      <c r="AH2440" s="36"/>
      <c r="AI2440" s="36"/>
      <c r="AJ2440" s="36"/>
    </row>
    <row r="2441" spans="14:36" ht="12.75">
      <c r="N2441" s="46"/>
      <c r="O2441" s="46"/>
      <c r="P2441" s="46"/>
      <c r="AF2441" s="36"/>
      <c r="AG2441" s="36"/>
      <c r="AH2441" s="36"/>
      <c r="AI2441" s="36"/>
      <c r="AJ2441" s="36"/>
    </row>
    <row r="2442" spans="14:36" ht="12.75">
      <c r="N2442" s="46"/>
      <c r="O2442" s="46"/>
      <c r="P2442" s="46"/>
      <c r="AF2442" s="36"/>
      <c r="AG2442" s="36"/>
      <c r="AH2442" s="36"/>
      <c r="AI2442" s="36"/>
      <c r="AJ2442" s="36"/>
    </row>
    <row r="2443" spans="14:36" ht="12.75">
      <c r="N2443" s="46"/>
      <c r="O2443" s="46"/>
      <c r="P2443" s="46"/>
      <c r="AF2443" s="36"/>
      <c r="AG2443" s="36"/>
      <c r="AH2443" s="36"/>
      <c r="AI2443" s="36"/>
      <c r="AJ2443" s="36"/>
    </row>
    <row r="2444" spans="14:36" ht="12.75">
      <c r="N2444" s="46"/>
      <c r="O2444" s="46"/>
      <c r="P2444" s="46"/>
      <c r="AF2444" s="36"/>
      <c r="AG2444" s="36"/>
      <c r="AH2444" s="36"/>
      <c r="AI2444" s="36"/>
      <c r="AJ2444" s="36"/>
    </row>
    <row r="2445" spans="14:36" ht="12.75">
      <c r="N2445" s="46"/>
      <c r="O2445" s="46"/>
      <c r="P2445" s="46"/>
      <c r="AF2445" s="36"/>
      <c r="AG2445" s="36"/>
      <c r="AH2445" s="36"/>
      <c r="AI2445" s="36"/>
      <c r="AJ2445" s="36"/>
    </row>
    <row r="2446" spans="14:36" ht="12.75">
      <c r="N2446" s="46"/>
      <c r="O2446" s="46"/>
      <c r="P2446" s="46"/>
      <c r="AF2446" s="36"/>
      <c r="AG2446" s="36"/>
      <c r="AH2446" s="36"/>
      <c r="AI2446" s="36"/>
      <c r="AJ2446" s="36"/>
    </row>
    <row r="2447" spans="14:36" ht="12.75">
      <c r="N2447" s="46"/>
      <c r="O2447" s="46"/>
      <c r="P2447" s="46"/>
      <c r="AF2447" s="36"/>
      <c r="AG2447" s="36"/>
      <c r="AH2447" s="36"/>
      <c r="AI2447" s="36"/>
      <c r="AJ2447" s="36"/>
    </row>
    <row r="2448" spans="14:36" ht="12.75">
      <c r="N2448" s="46"/>
      <c r="O2448" s="46"/>
      <c r="P2448" s="46"/>
      <c r="AF2448" s="36"/>
      <c r="AG2448" s="36"/>
      <c r="AH2448" s="36"/>
      <c r="AI2448" s="36"/>
      <c r="AJ2448" s="36"/>
    </row>
    <row r="2449" spans="14:36" ht="12.75">
      <c r="N2449" s="46"/>
      <c r="O2449" s="46"/>
      <c r="P2449" s="46"/>
      <c r="AF2449" s="36"/>
      <c r="AG2449" s="36"/>
      <c r="AH2449" s="36"/>
      <c r="AI2449" s="36"/>
      <c r="AJ2449" s="36"/>
    </row>
    <row r="2450" spans="14:36" ht="12.75">
      <c r="N2450" s="46"/>
      <c r="O2450" s="46"/>
      <c r="P2450" s="46"/>
      <c r="AF2450" s="36"/>
      <c r="AG2450" s="36"/>
      <c r="AH2450" s="36"/>
      <c r="AI2450" s="36"/>
      <c r="AJ2450" s="36"/>
    </row>
    <row r="2451" spans="14:36" ht="12.75">
      <c r="N2451" s="46"/>
      <c r="O2451" s="46"/>
      <c r="P2451" s="46"/>
      <c r="AF2451" s="36"/>
      <c r="AG2451" s="36"/>
      <c r="AH2451" s="36"/>
      <c r="AI2451" s="36"/>
      <c r="AJ2451" s="36"/>
    </row>
    <row r="2452" spans="14:36" ht="12.75">
      <c r="N2452" s="46"/>
      <c r="O2452" s="46"/>
      <c r="P2452" s="46"/>
      <c r="AF2452" s="36"/>
      <c r="AG2452" s="36"/>
      <c r="AH2452" s="36"/>
      <c r="AI2452" s="36"/>
      <c r="AJ2452" s="36"/>
    </row>
    <row r="2453" spans="14:36" ht="12.75">
      <c r="N2453" s="46"/>
      <c r="O2453" s="46"/>
      <c r="P2453" s="46"/>
      <c r="AF2453" s="36"/>
      <c r="AG2453" s="36"/>
      <c r="AH2453" s="36"/>
      <c r="AI2453" s="36"/>
      <c r="AJ2453" s="36"/>
    </row>
    <row r="2454" spans="14:36" ht="12.75">
      <c r="N2454" s="46"/>
      <c r="O2454" s="46"/>
      <c r="P2454" s="46"/>
      <c r="AF2454" s="36"/>
      <c r="AG2454" s="36"/>
      <c r="AH2454" s="36"/>
      <c r="AI2454" s="36"/>
      <c r="AJ2454" s="36"/>
    </row>
    <row r="2455" spans="14:36" ht="12.75">
      <c r="N2455" s="46"/>
      <c r="O2455" s="46"/>
      <c r="P2455" s="46"/>
      <c r="AF2455" s="36"/>
      <c r="AG2455" s="36"/>
      <c r="AH2455" s="36"/>
      <c r="AI2455" s="36"/>
      <c r="AJ2455" s="36"/>
    </row>
    <row r="2456" spans="14:36" ht="12.75">
      <c r="N2456" s="46"/>
      <c r="O2456" s="46"/>
      <c r="P2456" s="46"/>
      <c r="AF2456" s="36"/>
      <c r="AG2456" s="36"/>
      <c r="AH2456" s="36"/>
      <c r="AI2456" s="36"/>
      <c r="AJ2456" s="36"/>
    </row>
    <row r="2457" spans="14:36" ht="12.75">
      <c r="N2457" s="46"/>
      <c r="O2457" s="46"/>
      <c r="P2457" s="46"/>
      <c r="AF2457" s="36"/>
      <c r="AG2457" s="36"/>
      <c r="AH2457" s="36"/>
      <c r="AI2457" s="36"/>
      <c r="AJ2457" s="36"/>
    </row>
    <row r="2458" spans="14:36" ht="12.75">
      <c r="N2458" s="46"/>
      <c r="O2458" s="46"/>
      <c r="P2458" s="46"/>
      <c r="AF2458" s="36"/>
      <c r="AG2458" s="36"/>
      <c r="AH2458" s="36"/>
      <c r="AI2458" s="36"/>
      <c r="AJ2458" s="36"/>
    </row>
    <row r="2459" spans="14:36" ht="12.75">
      <c r="N2459" s="46"/>
      <c r="O2459" s="46"/>
      <c r="P2459" s="46"/>
      <c r="AF2459" s="36"/>
      <c r="AG2459" s="36"/>
      <c r="AH2459" s="36"/>
      <c r="AI2459" s="36"/>
      <c r="AJ2459" s="36"/>
    </row>
    <row r="2460" spans="14:36" ht="12.75">
      <c r="N2460" s="46"/>
      <c r="O2460" s="46"/>
      <c r="P2460" s="46"/>
      <c r="AF2460" s="36"/>
      <c r="AG2460" s="36"/>
      <c r="AH2460" s="36"/>
      <c r="AI2460" s="36"/>
      <c r="AJ2460" s="36"/>
    </row>
    <row r="2461" spans="14:36" ht="12.75">
      <c r="N2461" s="46"/>
      <c r="O2461" s="46"/>
      <c r="P2461" s="46"/>
      <c r="AF2461" s="36"/>
      <c r="AG2461" s="36"/>
      <c r="AH2461" s="36"/>
      <c r="AI2461" s="36"/>
      <c r="AJ2461" s="36"/>
    </row>
    <row r="2462" spans="14:36" ht="12.75">
      <c r="N2462" s="46"/>
      <c r="O2462" s="46"/>
      <c r="P2462" s="46"/>
      <c r="AF2462" s="36"/>
      <c r="AG2462" s="36"/>
      <c r="AH2462" s="36"/>
      <c r="AI2462" s="36"/>
      <c r="AJ2462" s="36"/>
    </row>
    <row r="2463" spans="14:36" ht="12.75">
      <c r="N2463" s="46"/>
      <c r="O2463" s="46"/>
      <c r="P2463" s="46"/>
      <c r="AF2463" s="36"/>
      <c r="AG2463" s="36"/>
      <c r="AH2463" s="36"/>
      <c r="AI2463" s="36"/>
      <c r="AJ2463" s="36"/>
    </row>
    <row r="2464" spans="14:36" ht="12.75">
      <c r="N2464" s="46"/>
      <c r="O2464" s="46"/>
      <c r="P2464" s="46"/>
      <c r="AF2464" s="36"/>
      <c r="AG2464" s="36"/>
      <c r="AH2464" s="36"/>
      <c r="AI2464" s="36"/>
      <c r="AJ2464" s="36"/>
    </row>
    <row r="2465" spans="14:36" ht="12.75">
      <c r="N2465" s="46"/>
      <c r="O2465" s="46"/>
      <c r="P2465" s="46"/>
      <c r="AF2465" s="36"/>
      <c r="AG2465" s="36"/>
      <c r="AH2465" s="36"/>
      <c r="AI2465" s="36"/>
      <c r="AJ2465" s="36"/>
    </row>
    <row r="2466" spans="14:36" ht="12.75">
      <c r="N2466" s="46"/>
      <c r="O2466" s="46"/>
      <c r="P2466" s="46"/>
      <c r="AF2466" s="36"/>
      <c r="AG2466" s="36"/>
      <c r="AH2466" s="36"/>
      <c r="AI2466" s="36"/>
      <c r="AJ2466" s="36"/>
    </row>
    <row r="2467" spans="14:36" ht="12.75">
      <c r="N2467" s="46"/>
      <c r="O2467" s="46"/>
      <c r="P2467" s="46"/>
      <c r="AF2467" s="36"/>
      <c r="AG2467" s="36"/>
      <c r="AH2467" s="36"/>
      <c r="AI2467" s="36"/>
      <c r="AJ2467" s="36"/>
    </row>
    <row r="2468" spans="14:36" ht="12.75">
      <c r="N2468" s="46"/>
      <c r="O2468" s="46"/>
      <c r="P2468" s="46"/>
      <c r="AF2468" s="36"/>
      <c r="AG2468" s="36"/>
      <c r="AH2468" s="36"/>
      <c r="AI2468" s="36"/>
      <c r="AJ2468" s="36"/>
    </row>
    <row r="2469" spans="14:36" ht="12.75">
      <c r="N2469" s="46"/>
      <c r="O2469" s="46"/>
      <c r="P2469" s="46"/>
      <c r="AF2469" s="36"/>
      <c r="AG2469" s="36"/>
      <c r="AH2469" s="36"/>
      <c r="AI2469" s="36"/>
      <c r="AJ2469" s="36"/>
    </row>
    <row r="2470" spans="14:36" ht="12.75">
      <c r="N2470" s="46"/>
      <c r="O2470" s="46"/>
      <c r="P2470" s="46"/>
      <c r="AF2470" s="36"/>
      <c r="AG2470" s="36"/>
      <c r="AH2470" s="36"/>
      <c r="AI2470" s="36"/>
      <c r="AJ2470" s="36"/>
    </row>
    <row r="2471" spans="14:36" ht="12.75">
      <c r="N2471" s="46"/>
      <c r="O2471" s="46"/>
      <c r="P2471" s="46"/>
      <c r="AF2471" s="36"/>
      <c r="AG2471" s="36"/>
      <c r="AH2471" s="36"/>
      <c r="AI2471" s="36"/>
      <c r="AJ2471" s="36"/>
    </row>
    <row r="2472" spans="14:36" ht="12.75">
      <c r="N2472" s="46"/>
      <c r="O2472" s="46"/>
      <c r="P2472" s="46"/>
      <c r="AF2472" s="36"/>
      <c r="AG2472" s="36"/>
      <c r="AH2472" s="36"/>
      <c r="AI2472" s="36"/>
      <c r="AJ2472" s="36"/>
    </row>
    <row r="2473" spans="14:36" ht="12.75">
      <c r="N2473" s="46"/>
      <c r="O2473" s="46"/>
      <c r="P2473" s="46"/>
      <c r="AF2473" s="36"/>
      <c r="AG2473" s="36"/>
      <c r="AH2473" s="36"/>
      <c r="AI2473" s="36"/>
      <c r="AJ2473" s="36"/>
    </row>
    <row r="2474" spans="14:36" ht="12.75">
      <c r="N2474" s="46"/>
      <c r="O2474" s="46"/>
      <c r="P2474" s="46"/>
      <c r="AF2474" s="36"/>
      <c r="AG2474" s="36"/>
      <c r="AH2474" s="36"/>
      <c r="AI2474" s="36"/>
      <c r="AJ2474" s="36"/>
    </row>
    <row r="2475" spans="14:36" ht="12.75">
      <c r="N2475" s="46"/>
      <c r="O2475" s="46"/>
      <c r="P2475" s="46"/>
      <c r="AF2475" s="36"/>
      <c r="AG2475" s="36"/>
      <c r="AH2475" s="36"/>
      <c r="AI2475" s="36"/>
      <c r="AJ2475" s="36"/>
    </row>
    <row r="2476" spans="14:36" ht="12.75">
      <c r="N2476" s="46"/>
      <c r="O2476" s="46"/>
      <c r="P2476" s="46"/>
      <c r="AF2476" s="36"/>
      <c r="AG2476" s="36"/>
      <c r="AH2476" s="36"/>
      <c r="AI2476" s="36"/>
      <c r="AJ2476" s="36"/>
    </row>
    <row r="2477" spans="14:36" ht="12.75">
      <c r="N2477" s="46"/>
      <c r="O2477" s="46"/>
      <c r="P2477" s="46"/>
      <c r="AF2477" s="36"/>
      <c r="AG2477" s="36"/>
      <c r="AH2477" s="36"/>
      <c r="AI2477" s="36"/>
      <c r="AJ2477" s="36"/>
    </row>
    <row r="2478" spans="14:36" ht="12.75">
      <c r="N2478" s="46"/>
      <c r="O2478" s="46"/>
      <c r="P2478" s="46"/>
      <c r="AF2478" s="36"/>
      <c r="AG2478" s="36"/>
      <c r="AH2478" s="36"/>
      <c r="AI2478" s="36"/>
      <c r="AJ2478" s="36"/>
    </row>
    <row r="2479" spans="14:36" ht="12.75">
      <c r="N2479" s="46"/>
      <c r="O2479" s="46"/>
      <c r="P2479" s="46"/>
      <c r="AF2479" s="36"/>
      <c r="AG2479" s="36"/>
      <c r="AH2479" s="36"/>
      <c r="AI2479" s="36"/>
      <c r="AJ2479" s="36"/>
    </row>
    <row r="2480" spans="14:36" ht="12.75">
      <c r="N2480" s="46"/>
      <c r="O2480" s="46"/>
      <c r="P2480" s="46"/>
      <c r="AF2480" s="36"/>
      <c r="AG2480" s="36"/>
      <c r="AH2480" s="36"/>
      <c r="AI2480" s="36"/>
      <c r="AJ2480" s="36"/>
    </row>
    <row r="2481" spans="14:36" ht="12.75">
      <c r="N2481" s="46"/>
      <c r="O2481" s="46"/>
      <c r="P2481" s="46"/>
      <c r="AF2481" s="36"/>
      <c r="AG2481" s="36"/>
      <c r="AH2481" s="36"/>
      <c r="AI2481" s="36"/>
      <c r="AJ2481" s="36"/>
    </row>
    <row r="2482" spans="14:36" ht="12.75">
      <c r="N2482" s="46"/>
      <c r="O2482" s="46"/>
      <c r="P2482" s="46"/>
      <c r="AF2482" s="36"/>
      <c r="AG2482" s="36"/>
      <c r="AH2482" s="36"/>
      <c r="AI2482" s="36"/>
      <c r="AJ2482" s="36"/>
    </row>
    <row r="2483" spans="14:36" ht="12.75">
      <c r="N2483" s="46"/>
      <c r="O2483" s="46"/>
      <c r="P2483" s="46"/>
      <c r="AF2483" s="36"/>
      <c r="AG2483" s="36"/>
      <c r="AH2483" s="36"/>
      <c r="AI2483" s="36"/>
      <c r="AJ2483" s="36"/>
    </row>
    <row r="2484" spans="14:36" ht="12.75">
      <c r="N2484" s="46"/>
      <c r="O2484" s="46"/>
      <c r="P2484" s="46"/>
      <c r="AF2484" s="36"/>
      <c r="AG2484" s="36"/>
      <c r="AH2484" s="36"/>
      <c r="AI2484" s="36"/>
      <c r="AJ2484" s="36"/>
    </row>
    <row r="2485" spans="14:36" ht="12.75">
      <c r="N2485" s="46"/>
      <c r="O2485" s="46"/>
      <c r="P2485" s="46"/>
      <c r="AF2485" s="36"/>
      <c r="AG2485" s="36"/>
      <c r="AH2485" s="36"/>
      <c r="AI2485" s="36"/>
      <c r="AJ2485" s="36"/>
    </row>
    <row r="2486" spans="14:36" ht="12.75">
      <c r="N2486" s="46"/>
      <c r="O2486" s="46"/>
      <c r="P2486" s="46"/>
      <c r="AF2486" s="36"/>
      <c r="AG2486" s="36"/>
      <c r="AH2486" s="36"/>
      <c r="AI2486" s="36"/>
      <c r="AJ2486" s="36"/>
    </row>
    <row r="2487" spans="14:36" ht="12.75">
      <c r="N2487" s="46"/>
      <c r="O2487" s="46"/>
      <c r="P2487" s="46"/>
      <c r="AF2487" s="36"/>
      <c r="AG2487" s="36"/>
      <c r="AH2487" s="36"/>
      <c r="AI2487" s="36"/>
      <c r="AJ2487" s="36"/>
    </row>
    <row r="2488" spans="14:36" ht="12.75">
      <c r="N2488" s="46"/>
      <c r="O2488" s="46"/>
      <c r="P2488" s="46"/>
      <c r="AF2488" s="36"/>
      <c r="AG2488" s="36"/>
      <c r="AH2488" s="36"/>
      <c r="AI2488" s="36"/>
      <c r="AJ2488" s="36"/>
    </row>
    <row r="2489" spans="14:36" ht="12.75">
      <c r="N2489" s="46"/>
      <c r="O2489" s="46"/>
      <c r="P2489" s="46"/>
      <c r="AF2489" s="36"/>
      <c r="AG2489" s="36"/>
      <c r="AH2489" s="36"/>
      <c r="AI2489" s="36"/>
      <c r="AJ2489" s="36"/>
    </row>
    <row r="2490" spans="14:36" ht="12.75">
      <c r="N2490" s="46"/>
      <c r="O2490" s="46"/>
      <c r="P2490" s="46"/>
      <c r="AF2490" s="36"/>
      <c r="AG2490" s="36"/>
      <c r="AH2490" s="36"/>
      <c r="AI2490" s="36"/>
      <c r="AJ2490" s="36"/>
    </row>
    <row r="2491" spans="14:36" ht="12.75">
      <c r="N2491" s="46"/>
      <c r="O2491" s="46"/>
      <c r="P2491" s="46"/>
      <c r="AF2491" s="36"/>
      <c r="AG2491" s="36"/>
      <c r="AH2491" s="36"/>
      <c r="AI2491" s="36"/>
      <c r="AJ2491" s="36"/>
    </row>
    <row r="2492" spans="14:36" ht="12.75">
      <c r="N2492" s="46"/>
      <c r="O2492" s="46"/>
      <c r="P2492" s="46"/>
      <c r="AF2492" s="36"/>
      <c r="AG2492" s="36"/>
      <c r="AH2492" s="36"/>
      <c r="AI2492" s="36"/>
      <c r="AJ2492" s="36"/>
    </row>
    <row r="2493" spans="14:36" ht="12.75">
      <c r="N2493" s="46"/>
      <c r="O2493" s="46"/>
      <c r="P2493" s="46"/>
      <c r="AF2493" s="36"/>
      <c r="AG2493" s="36"/>
      <c r="AH2493" s="36"/>
      <c r="AI2493" s="36"/>
      <c r="AJ2493" s="36"/>
    </row>
    <row r="2494" spans="14:36" ht="12.75">
      <c r="N2494" s="46"/>
      <c r="O2494" s="46"/>
      <c r="P2494" s="46"/>
      <c r="AF2494" s="36"/>
      <c r="AG2494" s="36"/>
      <c r="AH2494" s="36"/>
      <c r="AI2494" s="36"/>
      <c r="AJ2494" s="36"/>
    </row>
    <row r="2495" spans="14:36" ht="12.75">
      <c r="N2495" s="46"/>
      <c r="O2495" s="46"/>
      <c r="P2495" s="46"/>
      <c r="AF2495" s="36"/>
      <c r="AG2495" s="36"/>
      <c r="AH2495" s="36"/>
      <c r="AI2495" s="36"/>
      <c r="AJ2495" s="36"/>
    </row>
    <row r="2496" spans="14:36" ht="12.75">
      <c r="N2496" s="46"/>
      <c r="O2496" s="46"/>
      <c r="P2496" s="46"/>
      <c r="AF2496" s="36"/>
      <c r="AG2496" s="36"/>
      <c r="AH2496" s="36"/>
      <c r="AI2496" s="36"/>
      <c r="AJ2496" s="36"/>
    </row>
    <row r="2497" spans="14:36" ht="12.75">
      <c r="N2497" s="46"/>
      <c r="O2497" s="46"/>
      <c r="P2497" s="46"/>
      <c r="AF2497" s="36"/>
      <c r="AG2497" s="36"/>
      <c r="AH2497" s="36"/>
      <c r="AI2497" s="36"/>
      <c r="AJ2497" s="36"/>
    </row>
    <row r="2498" spans="14:36" ht="12.75">
      <c r="N2498" s="46"/>
      <c r="O2498" s="46"/>
      <c r="P2498" s="46"/>
      <c r="AF2498" s="36"/>
      <c r="AG2498" s="36"/>
      <c r="AH2498" s="36"/>
      <c r="AI2498" s="36"/>
      <c r="AJ2498" s="36"/>
    </row>
    <row r="2499" spans="14:36" ht="12.75">
      <c r="N2499" s="46"/>
      <c r="O2499" s="46"/>
      <c r="P2499" s="46"/>
      <c r="AF2499" s="36"/>
      <c r="AG2499" s="36"/>
      <c r="AH2499" s="36"/>
      <c r="AI2499" s="36"/>
      <c r="AJ2499" s="36"/>
    </row>
    <row r="2500" spans="14:36" ht="12.75">
      <c r="N2500" s="46"/>
      <c r="O2500" s="46"/>
      <c r="P2500" s="46"/>
      <c r="AF2500" s="36"/>
      <c r="AG2500" s="36"/>
      <c r="AH2500" s="36"/>
      <c r="AI2500" s="36"/>
      <c r="AJ2500" s="36"/>
    </row>
    <row r="2501" spans="14:36" ht="12.75">
      <c r="N2501" s="46"/>
      <c r="O2501" s="46"/>
      <c r="P2501" s="46"/>
      <c r="AF2501" s="36"/>
      <c r="AG2501" s="36"/>
      <c r="AH2501" s="36"/>
      <c r="AI2501" s="36"/>
      <c r="AJ2501" s="36"/>
    </row>
    <row r="2502" spans="14:36" ht="12.75">
      <c r="N2502" s="46"/>
      <c r="O2502" s="46"/>
      <c r="P2502" s="46"/>
      <c r="AF2502" s="36"/>
      <c r="AG2502" s="36"/>
      <c r="AH2502" s="36"/>
      <c r="AI2502" s="36"/>
      <c r="AJ2502" s="36"/>
    </row>
    <row r="2503" spans="14:36" ht="12.75">
      <c r="N2503" s="46"/>
      <c r="O2503" s="46"/>
      <c r="P2503" s="46"/>
      <c r="AF2503" s="36"/>
      <c r="AG2503" s="36"/>
      <c r="AH2503" s="36"/>
      <c r="AI2503" s="36"/>
      <c r="AJ2503" s="36"/>
    </row>
    <row r="2504" spans="14:36" ht="12.75">
      <c r="N2504" s="46"/>
      <c r="O2504" s="46"/>
      <c r="P2504" s="46"/>
      <c r="AF2504" s="36"/>
      <c r="AG2504" s="36"/>
      <c r="AH2504" s="36"/>
      <c r="AI2504" s="36"/>
      <c r="AJ2504" s="36"/>
    </row>
    <row r="2505" spans="14:36" ht="12.75">
      <c r="N2505" s="46"/>
      <c r="O2505" s="46"/>
      <c r="P2505" s="46"/>
      <c r="AF2505" s="36"/>
      <c r="AG2505" s="36"/>
      <c r="AH2505" s="36"/>
      <c r="AI2505" s="36"/>
      <c r="AJ2505" s="36"/>
    </row>
    <row r="2506" spans="14:36" ht="12.75">
      <c r="N2506" s="46"/>
      <c r="O2506" s="46"/>
      <c r="P2506" s="46"/>
      <c r="AF2506" s="36"/>
      <c r="AG2506" s="36"/>
      <c r="AH2506" s="36"/>
      <c r="AI2506" s="36"/>
      <c r="AJ2506" s="36"/>
    </row>
    <row r="2507" spans="14:36" ht="12.75">
      <c r="N2507" s="46"/>
      <c r="O2507" s="46"/>
      <c r="P2507" s="46"/>
      <c r="AF2507" s="36"/>
      <c r="AG2507" s="36"/>
      <c r="AH2507" s="36"/>
      <c r="AI2507" s="36"/>
      <c r="AJ2507" s="36"/>
    </row>
    <row r="2508" spans="14:36" ht="12.75">
      <c r="N2508" s="46"/>
      <c r="O2508" s="46"/>
      <c r="P2508" s="46"/>
      <c r="AF2508" s="36"/>
      <c r="AG2508" s="36"/>
      <c r="AH2508" s="36"/>
      <c r="AI2508" s="36"/>
      <c r="AJ2508" s="36"/>
    </row>
    <row r="2509" spans="14:36" ht="12.75">
      <c r="N2509" s="46"/>
      <c r="O2509" s="46"/>
      <c r="P2509" s="46"/>
      <c r="AF2509" s="36"/>
      <c r="AG2509" s="36"/>
      <c r="AH2509" s="36"/>
      <c r="AI2509" s="36"/>
      <c r="AJ2509" s="36"/>
    </row>
    <row r="2510" spans="14:36" ht="12.75">
      <c r="N2510" s="46"/>
      <c r="O2510" s="46"/>
      <c r="P2510" s="46"/>
      <c r="AF2510" s="36"/>
      <c r="AG2510" s="36"/>
      <c r="AH2510" s="36"/>
      <c r="AI2510" s="36"/>
      <c r="AJ2510" s="36"/>
    </row>
    <row r="2511" spans="14:36" ht="12.75">
      <c r="N2511" s="46"/>
      <c r="O2511" s="46"/>
      <c r="P2511" s="46"/>
      <c r="AF2511" s="36"/>
      <c r="AG2511" s="36"/>
      <c r="AH2511" s="36"/>
      <c r="AI2511" s="36"/>
      <c r="AJ2511" s="36"/>
    </row>
    <row r="2512" spans="14:36" ht="12.75">
      <c r="N2512" s="46"/>
      <c r="O2512" s="46"/>
      <c r="P2512" s="46"/>
      <c r="AF2512" s="36"/>
      <c r="AG2512" s="36"/>
      <c r="AH2512" s="36"/>
      <c r="AI2512" s="36"/>
      <c r="AJ2512" s="36"/>
    </row>
    <row r="2513" spans="14:36" ht="12.75">
      <c r="N2513" s="46"/>
      <c r="O2513" s="46"/>
      <c r="P2513" s="46"/>
      <c r="AF2513" s="36"/>
      <c r="AG2513" s="36"/>
      <c r="AH2513" s="36"/>
      <c r="AI2513" s="36"/>
      <c r="AJ2513" s="36"/>
    </row>
    <row r="2514" spans="14:36" ht="12.75">
      <c r="N2514" s="46"/>
      <c r="O2514" s="46"/>
      <c r="P2514" s="46"/>
      <c r="AF2514" s="36"/>
      <c r="AG2514" s="36"/>
      <c r="AH2514" s="36"/>
      <c r="AI2514" s="36"/>
      <c r="AJ2514" s="36"/>
    </row>
    <row r="2515" spans="14:36" ht="12.75">
      <c r="N2515" s="46"/>
      <c r="O2515" s="46"/>
      <c r="P2515" s="46"/>
      <c r="AF2515" s="36"/>
      <c r="AG2515" s="36"/>
      <c r="AH2515" s="36"/>
      <c r="AI2515" s="36"/>
      <c r="AJ2515" s="36"/>
    </row>
    <row r="2516" spans="14:36" ht="12.75">
      <c r="N2516" s="46"/>
      <c r="O2516" s="46"/>
      <c r="P2516" s="46"/>
      <c r="AF2516" s="36"/>
      <c r="AG2516" s="36"/>
      <c r="AH2516" s="36"/>
      <c r="AI2516" s="36"/>
      <c r="AJ2516" s="36"/>
    </row>
    <row r="2517" spans="14:36" ht="12.75">
      <c r="N2517" s="46"/>
      <c r="O2517" s="46"/>
      <c r="P2517" s="46"/>
      <c r="AF2517" s="36"/>
      <c r="AG2517" s="36"/>
      <c r="AH2517" s="36"/>
      <c r="AI2517" s="36"/>
      <c r="AJ2517" s="36"/>
    </row>
    <row r="2518" spans="14:36" ht="12.75">
      <c r="N2518" s="46"/>
      <c r="O2518" s="46"/>
      <c r="P2518" s="46"/>
      <c r="AF2518" s="36"/>
      <c r="AG2518" s="36"/>
      <c r="AH2518" s="36"/>
      <c r="AI2518" s="36"/>
      <c r="AJ2518" s="36"/>
    </row>
    <row r="2519" spans="14:36" ht="12.75">
      <c r="N2519" s="46"/>
      <c r="O2519" s="46"/>
      <c r="P2519" s="46"/>
      <c r="AF2519" s="36"/>
      <c r="AG2519" s="36"/>
      <c r="AH2519" s="36"/>
      <c r="AI2519" s="36"/>
      <c r="AJ2519" s="36"/>
    </row>
    <row r="2520" spans="14:36" ht="12.75">
      <c r="N2520" s="46"/>
      <c r="O2520" s="46"/>
      <c r="P2520" s="46"/>
      <c r="AF2520" s="36"/>
      <c r="AG2520" s="36"/>
      <c r="AH2520" s="36"/>
      <c r="AI2520" s="36"/>
      <c r="AJ2520" s="36"/>
    </row>
    <row r="2521" spans="14:36" ht="12.75">
      <c r="N2521" s="46"/>
      <c r="O2521" s="46"/>
      <c r="P2521" s="46"/>
      <c r="AF2521" s="36"/>
      <c r="AG2521" s="36"/>
      <c r="AH2521" s="36"/>
      <c r="AI2521" s="36"/>
      <c r="AJ2521" s="36"/>
    </row>
    <row r="2522" spans="14:36" ht="12.75">
      <c r="N2522" s="46"/>
      <c r="O2522" s="46"/>
      <c r="P2522" s="46"/>
      <c r="AF2522" s="36"/>
      <c r="AG2522" s="36"/>
      <c r="AH2522" s="36"/>
      <c r="AI2522" s="36"/>
      <c r="AJ2522" s="36"/>
    </row>
    <row r="2523" spans="14:36" ht="12.75">
      <c r="N2523" s="46"/>
      <c r="O2523" s="46"/>
      <c r="P2523" s="46"/>
      <c r="AF2523" s="36"/>
      <c r="AG2523" s="36"/>
      <c r="AH2523" s="36"/>
      <c r="AI2523" s="36"/>
      <c r="AJ2523" s="36"/>
    </row>
    <row r="2524" spans="14:36" ht="12.75">
      <c r="N2524" s="46"/>
      <c r="O2524" s="46"/>
      <c r="P2524" s="46"/>
      <c r="AF2524" s="36"/>
      <c r="AG2524" s="36"/>
      <c r="AH2524" s="36"/>
      <c r="AI2524" s="36"/>
      <c r="AJ2524" s="36"/>
    </row>
    <row r="2525" spans="14:36" ht="12.75">
      <c r="N2525" s="46"/>
      <c r="O2525" s="46"/>
      <c r="P2525" s="46"/>
      <c r="AF2525" s="36"/>
      <c r="AG2525" s="36"/>
      <c r="AH2525" s="36"/>
      <c r="AI2525" s="36"/>
      <c r="AJ2525" s="36"/>
    </row>
    <row r="2526" spans="14:36" ht="12.75">
      <c r="N2526" s="46"/>
      <c r="O2526" s="46"/>
      <c r="P2526" s="46"/>
      <c r="AF2526" s="36"/>
      <c r="AG2526" s="36"/>
      <c r="AH2526" s="36"/>
      <c r="AI2526" s="36"/>
      <c r="AJ2526" s="36"/>
    </row>
    <row r="2527" spans="14:36" ht="12.75">
      <c r="N2527" s="46"/>
      <c r="O2527" s="46"/>
      <c r="P2527" s="46"/>
      <c r="AF2527" s="36"/>
      <c r="AG2527" s="36"/>
      <c r="AH2527" s="36"/>
      <c r="AI2527" s="36"/>
      <c r="AJ2527" s="36"/>
    </row>
    <row r="2528" spans="14:36" ht="12.75">
      <c r="N2528" s="46"/>
      <c r="O2528" s="46"/>
      <c r="P2528" s="46"/>
      <c r="AF2528" s="36"/>
      <c r="AG2528" s="36"/>
      <c r="AH2528" s="36"/>
      <c r="AI2528" s="36"/>
      <c r="AJ2528" s="36"/>
    </row>
    <row r="2529" spans="14:36" ht="12.75">
      <c r="N2529" s="46"/>
      <c r="O2529" s="46"/>
      <c r="P2529" s="46"/>
      <c r="AF2529" s="36"/>
      <c r="AG2529" s="36"/>
      <c r="AH2529" s="36"/>
      <c r="AI2529" s="36"/>
      <c r="AJ2529" s="36"/>
    </row>
    <row r="2530" spans="14:36" ht="12.75">
      <c r="N2530" s="46"/>
      <c r="O2530" s="46"/>
      <c r="P2530" s="46"/>
      <c r="AF2530" s="36"/>
      <c r="AG2530" s="36"/>
      <c r="AH2530" s="36"/>
      <c r="AI2530" s="36"/>
      <c r="AJ2530" s="36"/>
    </row>
    <row r="2531" spans="14:36" ht="12.75">
      <c r="N2531" s="46"/>
      <c r="O2531" s="46"/>
      <c r="P2531" s="46"/>
      <c r="AF2531" s="36"/>
      <c r="AG2531" s="36"/>
      <c r="AH2531" s="36"/>
      <c r="AI2531" s="36"/>
      <c r="AJ2531" s="36"/>
    </row>
    <row r="2532" spans="14:36" ht="12.75">
      <c r="N2532" s="46"/>
      <c r="O2532" s="46"/>
      <c r="P2532" s="46"/>
      <c r="AF2532" s="36"/>
      <c r="AG2532" s="36"/>
      <c r="AH2532" s="36"/>
      <c r="AI2532" s="36"/>
      <c r="AJ2532" s="36"/>
    </row>
    <row r="2533" spans="14:36" ht="12.75">
      <c r="N2533" s="46"/>
      <c r="O2533" s="46"/>
      <c r="P2533" s="46"/>
      <c r="AF2533" s="36"/>
      <c r="AG2533" s="36"/>
      <c r="AH2533" s="36"/>
      <c r="AI2533" s="36"/>
      <c r="AJ2533" s="36"/>
    </row>
    <row r="2534" spans="14:36" ht="12.75">
      <c r="N2534" s="46"/>
      <c r="O2534" s="46"/>
      <c r="P2534" s="46"/>
      <c r="AF2534" s="36"/>
      <c r="AG2534" s="36"/>
      <c r="AH2534" s="36"/>
      <c r="AI2534" s="36"/>
      <c r="AJ2534" s="36"/>
    </row>
    <row r="2535" spans="14:36" ht="12.75">
      <c r="N2535" s="46"/>
      <c r="O2535" s="46"/>
      <c r="P2535" s="46"/>
      <c r="AF2535" s="36"/>
      <c r="AG2535" s="36"/>
      <c r="AH2535" s="36"/>
      <c r="AI2535" s="36"/>
      <c r="AJ2535" s="36"/>
    </row>
    <row r="2536" spans="14:36" ht="12.75">
      <c r="N2536" s="46"/>
      <c r="O2536" s="46"/>
      <c r="P2536" s="46"/>
      <c r="AF2536" s="36"/>
      <c r="AG2536" s="36"/>
      <c r="AH2536" s="36"/>
      <c r="AI2536" s="36"/>
      <c r="AJ2536" s="36"/>
    </row>
    <row r="2537" spans="14:36" ht="12.75">
      <c r="N2537" s="46"/>
      <c r="O2537" s="46"/>
      <c r="P2537" s="46"/>
      <c r="AF2537" s="36"/>
      <c r="AG2537" s="36"/>
      <c r="AH2537" s="36"/>
      <c r="AI2537" s="36"/>
      <c r="AJ2537" s="36"/>
    </row>
    <row r="2538" spans="14:36" ht="12.75">
      <c r="N2538" s="46"/>
      <c r="O2538" s="46"/>
      <c r="P2538" s="46"/>
      <c r="AF2538" s="36"/>
      <c r="AG2538" s="36"/>
      <c r="AH2538" s="36"/>
      <c r="AI2538" s="36"/>
      <c r="AJ2538" s="36"/>
    </row>
    <row r="2539" spans="14:36" ht="12.75">
      <c r="N2539" s="46"/>
      <c r="O2539" s="46"/>
      <c r="P2539" s="46"/>
      <c r="AF2539" s="36"/>
      <c r="AG2539" s="36"/>
      <c r="AH2539" s="36"/>
      <c r="AI2539" s="36"/>
      <c r="AJ2539" s="36"/>
    </row>
    <row r="2540" spans="14:36" ht="12.75">
      <c r="N2540" s="46"/>
      <c r="O2540" s="46"/>
      <c r="P2540" s="46"/>
      <c r="AF2540" s="36"/>
      <c r="AG2540" s="36"/>
      <c r="AH2540" s="36"/>
      <c r="AI2540" s="36"/>
      <c r="AJ2540" s="36"/>
    </row>
    <row r="2541" spans="14:36" ht="12.75">
      <c r="N2541" s="46"/>
      <c r="O2541" s="46"/>
      <c r="P2541" s="46"/>
      <c r="AF2541" s="36"/>
      <c r="AG2541" s="36"/>
      <c r="AH2541" s="36"/>
      <c r="AI2541" s="36"/>
      <c r="AJ2541" s="36"/>
    </row>
    <row r="2542" spans="14:36" ht="12.75">
      <c r="N2542" s="46"/>
      <c r="O2542" s="46"/>
      <c r="P2542" s="46"/>
      <c r="AF2542" s="36"/>
      <c r="AG2542" s="36"/>
      <c r="AH2542" s="36"/>
      <c r="AI2542" s="36"/>
      <c r="AJ2542" s="36"/>
    </row>
    <row r="2543" spans="14:36" ht="12.75">
      <c r="N2543" s="46"/>
      <c r="O2543" s="46"/>
      <c r="P2543" s="46"/>
      <c r="AF2543" s="36"/>
      <c r="AG2543" s="36"/>
      <c r="AH2543" s="36"/>
      <c r="AI2543" s="36"/>
      <c r="AJ2543" s="36"/>
    </row>
    <row r="2544" spans="14:36" ht="12.75">
      <c r="N2544" s="46"/>
      <c r="O2544" s="46"/>
      <c r="P2544" s="46"/>
      <c r="AF2544" s="36"/>
      <c r="AG2544" s="36"/>
      <c r="AH2544" s="36"/>
      <c r="AI2544" s="36"/>
      <c r="AJ2544" s="36"/>
    </row>
    <row r="2545" spans="14:36" ht="12.75">
      <c r="N2545" s="46"/>
      <c r="O2545" s="46"/>
      <c r="P2545" s="46"/>
      <c r="AF2545" s="36"/>
      <c r="AG2545" s="36"/>
      <c r="AH2545" s="36"/>
      <c r="AI2545" s="36"/>
      <c r="AJ2545" s="36"/>
    </row>
    <row r="2546" spans="14:36" ht="12.75">
      <c r="N2546" s="46"/>
      <c r="O2546" s="46"/>
      <c r="P2546" s="46"/>
      <c r="AF2546" s="36"/>
      <c r="AG2546" s="36"/>
      <c r="AH2546" s="36"/>
      <c r="AI2546" s="36"/>
      <c r="AJ2546" s="36"/>
    </row>
    <row r="2547" spans="14:36" ht="12.75">
      <c r="N2547" s="46"/>
      <c r="O2547" s="46"/>
      <c r="P2547" s="46"/>
      <c r="AF2547" s="36"/>
      <c r="AG2547" s="36"/>
      <c r="AH2547" s="36"/>
      <c r="AI2547" s="36"/>
      <c r="AJ2547" s="36"/>
    </row>
    <row r="2548" spans="14:36" ht="12.75">
      <c r="N2548" s="46"/>
      <c r="O2548" s="46"/>
      <c r="P2548" s="46"/>
      <c r="AF2548" s="36"/>
      <c r="AG2548" s="36"/>
      <c r="AH2548" s="36"/>
      <c r="AI2548" s="36"/>
      <c r="AJ2548" s="36"/>
    </row>
    <row r="2549" spans="14:36" ht="12.75">
      <c r="N2549" s="46"/>
      <c r="O2549" s="46"/>
      <c r="P2549" s="46"/>
      <c r="AF2549" s="36"/>
      <c r="AG2549" s="36"/>
      <c r="AH2549" s="36"/>
      <c r="AI2549" s="36"/>
      <c r="AJ2549" s="36"/>
    </row>
    <row r="2550" spans="14:36" ht="12.75">
      <c r="N2550" s="46"/>
      <c r="O2550" s="46"/>
      <c r="P2550" s="46"/>
      <c r="AF2550" s="36"/>
      <c r="AG2550" s="36"/>
      <c r="AH2550" s="36"/>
      <c r="AI2550" s="36"/>
      <c r="AJ2550" s="36"/>
    </row>
    <row r="2551" spans="14:36" ht="12.75">
      <c r="N2551" s="46"/>
      <c r="O2551" s="46"/>
      <c r="P2551" s="46"/>
      <c r="AF2551" s="36"/>
      <c r="AG2551" s="36"/>
      <c r="AH2551" s="36"/>
      <c r="AI2551" s="36"/>
      <c r="AJ2551" s="36"/>
    </row>
    <row r="2552" spans="14:36" ht="12.75">
      <c r="N2552" s="46"/>
      <c r="O2552" s="46"/>
      <c r="P2552" s="46"/>
      <c r="AF2552" s="36"/>
      <c r="AG2552" s="36"/>
      <c r="AH2552" s="36"/>
      <c r="AI2552" s="36"/>
      <c r="AJ2552" s="36"/>
    </row>
    <row r="2553" spans="14:36" ht="12.75">
      <c r="N2553" s="46"/>
      <c r="O2553" s="46"/>
      <c r="P2553" s="46"/>
      <c r="AF2553" s="36"/>
      <c r="AG2553" s="36"/>
      <c r="AH2553" s="36"/>
      <c r="AI2553" s="36"/>
      <c r="AJ2553" s="36"/>
    </row>
    <row r="2554" spans="14:36" ht="12.75">
      <c r="N2554" s="46"/>
      <c r="O2554" s="46"/>
      <c r="P2554" s="46"/>
      <c r="AF2554" s="36"/>
      <c r="AG2554" s="36"/>
      <c r="AH2554" s="36"/>
      <c r="AI2554" s="36"/>
      <c r="AJ2554" s="36"/>
    </row>
    <row r="2555" spans="14:36" ht="12.75">
      <c r="N2555" s="46"/>
      <c r="O2555" s="46"/>
      <c r="P2555" s="46"/>
      <c r="AF2555" s="36"/>
      <c r="AG2555" s="36"/>
      <c r="AH2555" s="36"/>
      <c r="AI2555" s="36"/>
      <c r="AJ2555" s="36"/>
    </row>
    <row r="2556" spans="14:36" ht="12.75">
      <c r="N2556" s="46"/>
      <c r="O2556" s="46"/>
      <c r="P2556" s="46"/>
      <c r="AF2556" s="36"/>
      <c r="AG2556" s="36"/>
      <c r="AH2556" s="36"/>
      <c r="AI2556" s="36"/>
      <c r="AJ2556" s="36"/>
    </row>
    <row r="2557" spans="14:36" ht="12.75">
      <c r="N2557" s="46"/>
      <c r="O2557" s="46"/>
      <c r="P2557" s="46"/>
      <c r="AF2557" s="36"/>
      <c r="AG2557" s="36"/>
      <c r="AH2557" s="36"/>
      <c r="AI2557" s="36"/>
      <c r="AJ2557" s="36"/>
    </row>
    <row r="2558" spans="14:36" ht="12.75">
      <c r="N2558" s="46"/>
      <c r="O2558" s="46"/>
      <c r="P2558" s="46"/>
      <c r="AF2558" s="36"/>
      <c r="AG2558" s="36"/>
      <c r="AH2558" s="36"/>
      <c r="AI2558" s="36"/>
      <c r="AJ2558" s="36"/>
    </row>
    <row r="2559" spans="14:36" ht="12.75">
      <c r="N2559" s="46"/>
      <c r="O2559" s="46"/>
      <c r="P2559" s="46"/>
      <c r="AF2559" s="36"/>
      <c r="AG2559" s="36"/>
      <c r="AH2559" s="36"/>
      <c r="AI2559" s="36"/>
      <c r="AJ2559" s="36"/>
    </row>
    <row r="2560" spans="14:36" ht="12.75">
      <c r="N2560" s="46"/>
      <c r="O2560" s="46"/>
      <c r="P2560" s="46"/>
      <c r="AF2560" s="36"/>
      <c r="AG2560" s="36"/>
      <c r="AH2560" s="36"/>
      <c r="AI2560" s="36"/>
      <c r="AJ2560" s="36"/>
    </row>
    <row r="2561" spans="14:36" ht="12.75">
      <c r="N2561" s="46"/>
      <c r="O2561" s="46"/>
      <c r="P2561" s="46"/>
      <c r="AF2561" s="36"/>
      <c r="AG2561" s="36"/>
      <c r="AH2561" s="36"/>
      <c r="AI2561" s="36"/>
      <c r="AJ2561" s="36"/>
    </row>
    <row r="2562" spans="14:36" ht="12.75">
      <c r="N2562" s="46"/>
      <c r="O2562" s="46"/>
      <c r="P2562" s="46"/>
      <c r="AF2562" s="36"/>
      <c r="AG2562" s="36"/>
      <c r="AH2562" s="36"/>
      <c r="AI2562" s="36"/>
      <c r="AJ2562" s="36"/>
    </row>
    <row r="2563" spans="14:36" ht="12.75">
      <c r="N2563" s="46"/>
      <c r="O2563" s="46"/>
      <c r="P2563" s="46"/>
      <c r="AF2563" s="36"/>
      <c r="AG2563" s="36"/>
      <c r="AH2563" s="36"/>
      <c r="AI2563" s="36"/>
      <c r="AJ2563" s="36"/>
    </row>
    <row r="2564" spans="14:36" ht="12.75">
      <c r="N2564" s="46"/>
      <c r="O2564" s="46"/>
      <c r="P2564" s="46"/>
      <c r="AF2564" s="36"/>
      <c r="AG2564" s="36"/>
      <c r="AH2564" s="36"/>
      <c r="AI2564" s="36"/>
      <c r="AJ2564" s="36"/>
    </row>
    <row r="2565" spans="14:36" ht="12.75">
      <c r="N2565" s="46"/>
      <c r="O2565" s="46"/>
      <c r="P2565" s="46"/>
      <c r="AF2565" s="36"/>
      <c r="AG2565" s="36"/>
      <c r="AH2565" s="36"/>
      <c r="AI2565" s="36"/>
      <c r="AJ2565" s="36"/>
    </row>
    <row r="2566" spans="14:36" ht="12.75">
      <c r="N2566" s="46"/>
      <c r="O2566" s="46"/>
      <c r="P2566" s="46"/>
      <c r="AF2566" s="36"/>
      <c r="AG2566" s="36"/>
      <c r="AH2566" s="36"/>
      <c r="AI2566" s="36"/>
      <c r="AJ2566" s="36"/>
    </row>
    <row r="2567" spans="14:36" ht="12.75">
      <c r="N2567" s="46"/>
      <c r="O2567" s="46"/>
      <c r="P2567" s="46"/>
      <c r="AF2567" s="36"/>
      <c r="AG2567" s="36"/>
      <c r="AH2567" s="36"/>
      <c r="AI2567" s="36"/>
      <c r="AJ2567" s="36"/>
    </row>
    <row r="2568" spans="14:36" ht="12.75">
      <c r="N2568" s="46"/>
      <c r="O2568" s="46"/>
      <c r="P2568" s="46"/>
      <c r="AF2568" s="36"/>
      <c r="AG2568" s="36"/>
      <c r="AH2568" s="36"/>
      <c r="AI2568" s="36"/>
      <c r="AJ2568" s="36"/>
    </row>
    <row r="2569" spans="14:36" ht="12.75">
      <c r="N2569" s="46"/>
      <c r="O2569" s="46"/>
      <c r="P2569" s="46"/>
      <c r="AF2569" s="36"/>
      <c r="AG2569" s="36"/>
      <c r="AH2569" s="36"/>
      <c r="AI2569" s="36"/>
      <c r="AJ2569" s="36"/>
    </row>
    <row r="2570" spans="14:36" ht="12.75">
      <c r="N2570" s="46"/>
      <c r="O2570" s="46"/>
      <c r="P2570" s="46"/>
      <c r="AF2570" s="36"/>
      <c r="AG2570" s="36"/>
      <c r="AH2570" s="36"/>
      <c r="AI2570" s="36"/>
      <c r="AJ2570" s="36"/>
    </row>
    <row r="2571" spans="14:36" ht="12.75">
      <c r="N2571" s="46"/>
      <c r="O2571" s="46"/>
      <c r="P2571" s="46"/>
      <c r="AF2571" s="36"/>
      <c r="AG2571" s="36"/>
      <c r="AH2571" s="36"/>
      <c r="AI2571" s="36"/>
      <c r="AJ2571" s="36"/>
    </row>
    <row r="2572" spans="14:36" ht="12.75">
      <c r="N2572" s="46"/>
      <c r="O2572" s="46"/>
      <c r="P2572" s="46"/>
      <c r="AF2572" s="36"/>
      <c r="AG2572" s="36"/>
      <c r="AH2572" s="36"/>
      <c r="AI2572" s="36"/>
      <c r="AJ2572" s="36"/>
    </row>
    <row r="2573" spans="14:36" ht="12.75">
      <c r="N2573" s="46"/>
      <c r="O2573" s="46"/>
      <c r="P2573" s="46"/>
      <c r="AF2573" s="36"/>
      <c r="AG2573" s="36"/>
      <c r="AH2573" s="36"/>
      <c r="AI2573" s="36"/>
      <c r="AJ2573" s="36"/>
    </row>
    <row r="2574" spans="14:36" ht="12.75">
      <c r="N2574" s="46"/>
      <c r="O2574" s="46"/>
      <c r="P2574" s="46"/>
      <c r="AF2574" s="36"/>
      <c r="AG2574" s="36"/>
      <c r="AH2574" s="36"/>
      <c r="AI2574" s="36"/>
      <c r="AJ2574" s="36"/>
    </row>
    <row r="2575" spans="14:36" ht="12.75">
      <c r="N2575" s="46"/>
      <c r="O2575" s="46"/>
      <c r="P2575" s="46"/>
      <c r="AF2575" s="36"/>
      <c r="AG2575" s="36"/>
      <c r="AH2575" s="36"/>
      <c r="AI2575" s="36"/>
      <c r="AJ2575" s="36"/>
    </row>
    <row r="2576" spans="14:36" ht="12.75">
      <c r="N2576" s="46"/>
      <c r="O2576" s="46"/>
      <c r="P2576" s="46"/>
      <c r="AF2576" s="36"/>
      <c r="AG2576" s="36"/>
      <c r="AH2576" s="36"/>
      <c r="AI2576" s="36"/>
      <c r="AJ2576" s="36"/>
    </row>
    <row r="2577" spans="14:36" ht="12.75">
      <c r="N2577" s="46"/>
      <c r="O2577" s="46"/>
      <c r="P2577" s="46"/>
      <c r="AF2577" s="36"/>
      <c r="AG2577" s="36"/>
      <c r="AH2577" s="36"/>
      <c r="AI2577" s="36"/>
      <c r="AJ2577" s="36"/>
    </row>
    <row r="2578" spans="14:36" ht="12.75">
      <c r="N2578" s="46"/>
      <c r="O2578" s="46"/>
      <c r="P2578" s="46"/>
      <c r="AF2578" s="36"/>
      <c r="AG2578" s="36"/>
      <c r="AH2578" s="36"/>
      <c r="AI2578" s="36"/>
      <c r="AJ2578" s="36"/>
    </row>
    <row r="2579" spans="14:36" ht="12.75">
      <c r="N2579" s="46"/>
      <c r="O2579" s="46"/>
      <c r="P2579" s="46"/>
      <c r="AF2579" s="36"/>
      <c r="AG2579" s="36"/>
      <c r="AH2579" s="36"/>
      <c r="AI2579" s="36"/>
      <c r="AJ2579" s="36"/>
    </row>
    <row r="2580" spans="14:36" ht="12.75">
      <c r="N2580" s="46"/>
      <c r="O2580" s="46"/>
      <c r="P2580" s="46"/>
      <c r="AF2580" s="36"/>
      <c r="AG2580" s="36"/>
      <c r="AH2580" s="36"/>
      <c r="AI2580" s="36"/>
      <c r="AJ2580" s="36"/>
    </row>
    <row r="2581" spans="14:36" ht="12.75">
      <c r="N2581" s="46"/>
      <c r="O2581" s="46"/>
      <c r="P2581" s="46"/>
      <c r="AF2581" s="36"/>
      <c r="AG2581" s="36"/>
      <c r="AH2581" s="36"/>
      <c r="AI2581" s="36"/>
      <c r="AJ2581" s="36"/>
    </row>
    <row r="2582" spans="14:36" ht="12.75">
      <c r="N2582" s="46"/>
      <c r="O2582" s="46"/>
      <c r="P2582" s="46"/>
      <c r="AF2582" s="36"/>
      <c r="AG2582" s="36"/>
      <c r="AH2582" s="36"/>
      <c r="AI2582" s="36"/>
      <c r="AJ2582" s="36"/>
    </row>
    <row r="2583" spans="14:36" ht="12.75">
      <c r="N2583" s="46"/>
      <c r="O2583" s="46"/>
      <c r="P2583" s="46"/>
      <c r="AF2583" s="36"/>
      <c r="AG2583" s="36"/>
      <c r="AH2583" s="36"/>
      <c r="AI2583" s="36"/>
      <c r="AJ2583" s="36"/>
    </row>
    <row r="2584" spans="14:36" ht="12.75">
      <c r="N2584" s="46"/>
      <c r="O2584" s="46"/>
      <c r="P2584" s="46"/>
      <c r="AF2584" s="36"/>
      <c r="AG2584" s="36"/>
      <c r="AH2584" s="36"/>
      <c r="AI2584" s="36"/>
      <c r="AJ2584" s="36"/>
    </row>
    <row r="2585" spans="14:36" ht="12.75">
      <c r="N2585" s="46"/>
      <c r="O2585" s="46"/>
      <c r="P2585" s="46"/>
      <c r="AF2585" s="36"/>
      <c r="AG2585" s="36"/>
      <c r="AH2585" s="36"/>
      <c r="AI2585" s="36"/>
      <c r="AJ2585" s="36"/>
    </row>
    <row r="2586" spans="14:36" ht="12.75">
      <c r="N2586" s="46"/>
      <c r="O2586" s="46"/>
      <c r="P2586" s="46"/>
      <c r="AF2586" s="36"/>
      <c r="AG2586" s="36"/>
      <c r="AH2586" s="36"/>
      <c r="AI2586" s="36"/>
      <c r="AJ2586" s="36"/>
    </row>
    <row r="2587" spans="14:36" ht="12.75">
      <c r="N2587" s="46"/>
      <c r="O2587" s="46"/>
      <c r="P2587" s="46"/>
      <c r="AF2587" s="36"/>
      <c r="AG2587" s="36"/>
      <c r="AH2587" s="36"/>
      <c r="AI2587" s="36"/>
      <c r="AJ2587" s="36"/>
    </row>
    <row r="2588" spans="14:36" ht="12.75">
      <c r="N2588" s="46"/>
      <c r="O2588" s="46"/>
      <c r="P2588" s="46"/>
      <c r="AF2588" s="36"/>
      <c r="AG2588" s="36"/>
      <c r="AH2588" s="36"/>
      <c r="AI2588" s="36"/>
      <c r="AJ2588" s="36"/>
    </row>
    <row r="2589" spans="14:36" ht="12.75">
      <c r="N2589" s="46"/>
      <c r="O2589" s="46"/>
      <c r="P2589" s="46"/>
      <c r="AF2589" s="36"/>
      <c r="AG2589" s="36"/>
      <c r="AH2589" s="36"/>
      <c r="AI2589" s="36"/>
      <c r="AJ2589" s="36"/>
    </row>
    <row r="2590" spans="14:36" ht="12.75">
      <c r="N2590" s="46"/>
      <c r="O2590" s="46"/>
      <c r="P2590" s="46"/>
      <c r="AF2590" s="36"/>
      <c r="AG2590" s="36"/>
      <c r="AH2590" s="36"/>
      <c r="AI2590" s="36"/>
      <c r="AJ2590" s="36"/>
    </row>
    <row r="2591" spans="14:36" ht="12.75">
      <c r="N2591" s="46"/>
      <c r="O2591" s="46"/>
      <c r="P2591" s="46"/>
      <c r="AF2591" s="36"/>
      <c r="AG2591" s="36"/>
      <c r="AH2591" s="36"/>
      <c r="AI2591" s="36"/>
      <c r="AJ2591" s="36"/>
    </row>
    <row r="2592" spans="14:36" ht="12.75">
      <c r="N2592" s="46"/>
      <c r="O2592" s="46"/>
      <c r="P2592" s="46"/>
      <c r="AF2592" s="36"/>
      <c r="AG2592" s="36"/>
      <c r="AH2592" s="36"/>
      <c r="AI2592" s="36"/>
      <c r="AJ2592" s="36"/>
    </row>
    <row r="2593" spans="14:36" ht="12.75">
      <c r="N2593" s="46"/>
      <c r="O2593" s="46"/>
      <c r="P2593" s="46"/>
      <c r="AF2593" s="36"/>
      <c r="AG2593" s="36"/>
      <c r="AH2593" s="36"/>
      <c r="AI2593" s="36"/>
      <c r="AJ2593" s="36"/>
    </row>
    <row r="2594" spans="14:36" ht="12.75">
      <c r="N2594" s="46"/>
      <c r="O2594" s="46"/>
      <c r="P2594" s="46"/>
      <c r="AF2594" s="36"/>
      <c r="AG2594" s="36"/>
      <c r="AH2594" s="36"/>
      <c r="AI2594" s="36"/>
      <c r="AJ2594" s="36"/>
    </row>
    <row r="2595" spans="14:36" ht="12.75">
      <c r="N2595" s="46"/>
      <c r="O2595" s="46"/>
      <c r="P2595" s="46"/>
      <c r="AF2595" s="36"/>
      <c r="AG2595" s="36"/>
      <c r="AH2595" s="36"/>
      <c r="AI2595" s="36"/>
      <c r="AJ2595" s="36"/>
    </row>
    <row r="2596" spans="14:36" ht="12.75">
      <c r="N2596" s="46"/>
      <c r="O2596" s="46"/>
      <c r="P2596" s="46"/>
      <c r="AF2596" s="36"/>
      <c r="AG2596" s="36"/>
      <c r="AH2596" s="36"/>
      <c r="AI2596" s="36"/>
      <c r="AJ2596" s="36"/>
    </row>
    <row r="2597" spans="14:36" ht="12.75">
      <c r="N2597" s="46"/>
      <c r="O2597" s="46"/>
      <c r="P2597" s="46"/>
      <c r="AF2597" s="36"/>
      <c r="AG2597" s="36"/>
      <c r="AH2597" s="36"/>
      <c r="AI2597" s="36"/>
      <c r="AJ2597" s="36"/>
    </row>
    <row r="2598" spans="14:36" ht="12.75">
      <c r="N2598" s="46"/>
      <c r="O2598" s="46"/>
      <c r="P2598" s="46"/>
      <c r="AF2598" s="36"/>
      <c r="AG2598" s="36"/>
      <c r="AH2598" s="36"/>
      <c r="AI2598" s="36"/>
      <c r="AJ2598" s="36"/>
    </row>
    <row r="2599" spans="14:36" ht="12.75">
      <c r="N2599" s="46"/>
      <c r="O2599" s="46"/>
      <c r="P2599" s="46"/>
      <c r="AF2599" s="36"/>
      <c r="AG2599" s="36"/>
      <c r="AH2599" s="36"/>
      <c r="AI2599" s="36"/>
      <c r="AJ2599" s="36"/>
    </row>
    <row r="2600" spans="14:36" ht="12.75">
      <c r="N2600" s="46"/>
      <c r="O2600" s="46"/>
      <c r="P2600" s="46"/>
      <c r="AF2600" s="36"/>
      <c r="AG2600" s="36"/>
      <c r="AH2600" s="36"/>
      <c r="AI2600" s="36"/>
      <c r="AJ2600" s="36"/>
    </row>
    <row r="2601" spans="14:36" ht="12.75">
      <c r="N2601" s="46"/>
      <c r="O2601" s="46"/>
      <c r="P2601" s="46"/>
      <c r="AF2601" s="36"/>
      <c r="AG2601" s="36"/>
      <c r="AH2601" s="36"/>
      <c r="AI2601" s="36"/>
      <c r="AJ2601" s="36"/>
    </row>
    <row r="2602" spans="14:36" ht="12.75">
      <c r="N2602" s="46"/>
      <c r="O2602" s="46"/>
      <c r="P2602" s="46"/>
      <c r="AF2602" s="36"/>
      <c r="AG2602" s="36"/>
      <c r="AH2602" s="36"/>
      <c r="AI2602" s="36"/>
      <c r="AJ2602" s="36"/>
    </row>
    <row r="2603" spans="14:36" ht="12.75">
      <c r="N2603" s="46"/>
      <c r="O2603" s="46"/>
      <c r="P2603" s="46"/>
      <c r="AF2603" s="36"/>
      <c r="AG2603" s="36"/>
      <c r="AH2603" s="36"/>
      <c r="AI2603" s="36"/>
      <c r="AJ2603" s="36"/>
    </row>
    <row r="2604" spans="14:36" ht="12.75">
      <c r="N2604" s="46"/>
      <c r="O2604" s="46"/>
      <c r="P2604" s="46"/>
      <c r="AF2604" s="36"/>
      <c r="AG2604" s="36"/>
      <c r="AH2604" s="36"/>
      <c r="AI2604" s="36"/>
      <c r="AJ2604" s="36"/>
    </row>
    <row r="2605" spans="14:36" ht="12.75">
      <c r="N2605" s="46"/>
      <c r="O2605" s="46"/>
      <c r="P2605" s="46"/>
      <c r="AF2605" s="36"/>
      <c r="AG2605" s="36"/>
      <c r="AH2605" s="36"/>
      <c r="AI2605" s="36"/>
      <c r="AJ2605" s="36"/>
    </row>
    <row r="2606" spans="14:36" ht="12.75">
      <c r="N2606" s="46"/>
      <c r="O2606" s="46"/>
      <c r="P2606" s="46"/>
      <c r="AF2606" s="36"/>
      <c r="AG2606" s="36"/>
      <c r="AH2606" s="36"/>
      <c r="AI2606" s="36"/>
      <c r="AJ2606" s="36"/>
    </row>
    <row r="2607" spans="14:36" ht="12.75">
      <c r="N2607" s="46"/>
      <c r="O2607" s="46"/>
      <c r="P2607" s="46"/>
      <c r="AF2607" s="36"/>
      <c r="AG2607" s="36"/>
      <c r="AH2607" s="36"/>
      <c r="AI2607" s="36"/>
      <c r="AJ2607" s="36"/>
    </row>
    <row r="2608" spans="14:36" ht="12.75">
      <c r="N2608" s="46"/>
      <c r="O2608" s="46"/>
      <c r="P2608" s="46"/>
      <c r="AF2608" s="36"/>
      <c r="AG2608" s="36"/>
      <c r="AH2608" s="36"/>
      <c r="AI2608" s="36"/>
      <c r="AJ2608" s="36"/>
    </row>
    <row r="2609" spans="14:36" ht="12.75">
      <c r="N2609" s="46"/>
      <c r="O2609" s="46"/>
      <c r="P2609" s="46"/>
      <c r="AF2609" s="36"/>
      <c r="AG2609" s="36"/>
      <c r="AH2609" s="36"/>
      <c r="AI2609" s="36"/>
      <c r="AJ2609" s="36"/>
    </row>
    <row r="2610" spans="14:36" ht="12.75">
      <c r="N2610" s="46"/>
      <c r="O2610" s="46"/>
      <c r="P2610" s="46"/>
      <c r="AF2610" s="36"/>
      <c r="AG2610" s="36"/>
      <c r="AH2610" s="36"/>
      <c r="AI2610" s="36"/>
      <c r="AJ2610" s="36"/>
    </row>
    <row r="2611" spans="14:36" ht="12.75">
      <c r="N2611" s="46"/>
      <c r="O2611" s="46"/>
      <c r="P2611" s="46"/>
      <c r="AF2611" s="36"/>
      <c r="AG2611" s="36"/>
      <c r="AH2611" s="36"/>
      <c r="AI2611" s="36"/>
      <c r="AJ2611" s="36"/>
    </row>
    <row r="2612" spans="14:36" ht="12.75">
      <c r="N2612" s="46"/>
      <c r="O2612" s="46"/>
      <c r="P2612" s="46"/>
      <c r="AF2612" s="36"/>
      <c r="AG2612" s="36"/>
      <c r="AH2612" s="36"/>
      <c r="AI2612" s="36"/>
      <c r="AJ2612" s="36"/>
    </row>
    <row r="2613" spans="14:36" ht="12.75">
      <c r="N2613" s="46"/>
      <c r="O2613" s="46"/>
      <c r="P2613" s="46"/>
      <c r="AF2613" s="36"/>
      <c r="AG2613" s="36"/>
      <c r="AH2613" s="36"/>
      <c r="AI2613" s="36"/>
      <c r="AJ2613" s="36"/>
    </row>
    <row r="2614" spans="14:36" ht="12.75">
      <c r="N2614" s="46"/>
      <c r="O2614" s="46"/>
      <c r="P2614" s="46"/>
      <c r="AF2614" s="36"/>
      <c r="AG2614" s="36"/>
      <c r="AH2614" s="36"/>
      <c r="AI2614" s="36"/>
      <c r="AJ2614" s="36"/>
    </row>
    <row r="2615" spans="14:36" ht="12.75">
      <c r="N2615" s="46"/>
      <c r="O2615" s="46"/>
      <c r="P2615" s="46"/>
      <c r="AF2615" s="36"/>
      <c r="AG2615" s="36"/>
      <c r="AH2615" s="36"/>
      <c r="AI2615" s="36"/>
      <c r="AJ2615" s="36"/>
    </row>
    <row r="2616" spans="14:36" ht="12.75">
      <c r="N2616" s="46"/>
      <c r="O2616" s="46"/>
      <c r="P2616" s="46"/>
      <c r="AF2616" s="36"/>
      <c r="AG2616" s="36"/>
      <c r="AH2616" s="36"/>
      <c r="AI2616" s="36"/>
      <c r="AJ2616" s="36"/>
    </row>
    <row r="2617" spans="14:36" ht="12.75">
      <c r="N2617" s="46"/>
      <c r="O2617" s="46"/>
      <c r="P2617" s="46"/>
      <c r="AF2617" s="36"/>
      <c r="AG2617" s="36"/>
      <c r="AH2617" s="36"/>
      <c r="AI2617" s="36"/>
      <c r="AJ2617" s="36"/>
    </row>
    <row r="2618" spans="14:36" ht="12.75">
      <c r="N2618" s="46"/>
      <c r="O2618" s="46"/>
      <c r="P2618" s="46"/>
      <c r="AF2618" s="36"/>
      <c r="AG2618" s="36"/>
      <c r="AH2618" s="36"/>
      <c r="AI2618" s="36"/>
      <c r="AJ2618" s="36"/>
    </row>
    <row r="2619" spans="14:36" ht="12.75">
      <c r="N2619" s="46"/>
      <c r="O2619" s="46"/>
      <c r="P2619" s="46"/>
      <c r="AF2619" s="36"/>
      <c r="AG2619" s="36"/>
      <c r="AH2619" s="36"/>
      <c r="AI2619" s="36"/>
      <c r="AJ2619" s="36"/>
    </row>
    <row r="2620" spans="14:36" ht="12.75">
      <c r="N2620" s="46"/>
      <c r="O2620" s="46"/>
      <c r="P2620" s="46"/>
      <c r="AF2620" s="36"/>
      <c r="AG2620" s="36"/>
      <c r="AH2620" s="36"/>
      <c r="AI2620" s="36"/>
      <c r="AJ2620" s="36"/>
    </row>
    <row r="2621" spans="14:36" ht="12.75">
      <c r="N2621" s="46"/>
      <c r="O2621" s="46"/>
      <c r="P2621" s="46"/>
      <c r="AF2621" s="36"/>
      <c r="AG2621" s="36"/>
      <c r="AH2621" s="36"/>
      <c r="AI2621" s="36"/>
      <c r="AJ2621" s="36"/>
    </row>
    <row r="2622" spans="14:36" ht="12.75">
      <c r="N2622" s="46"/>
      <c r="O2622" s="46"/>
      <c r="P2622" s="46"/>
      <c r="AF2622" s="36"/>
      <c r="AG2622" s="36"/>
      <c r="AH2622" s="36"/>
      <c r="AI2622" s="36"/>
      <c r="AJ2622" s="36"/>
    </row>
    <row r="2623" spans="14:36" ht="12.75">
      <c r="N2623" s="46"/>
      <c r="O2623" s="46"/>
      <c r="P2623" s="46"/>
      <c r="AF2623" s="36"/>
      <c r="AG2623" s="36"/>
      <c r="AH2623" s="36"/>
      <c r="AI2623" s="36"/>
      <c r="AJ2623" s="36"/>
    </row>
    <row r="2624" spans="14:36" ht="12.75">
      <c r="N2624" s="46"/>
      <c r="O2624" s="46"/>
      <c r="P2624" s="46"/>
      <c r="AF2624" s="36"/>
      <c r="AG2624" s="36"/>
      <c r="AH2624" s="36"/>
      <c r="AI2624" s="36"/>
      <c r="AJ2624" s="36"/>
    </row>
    <row r="2625" spans="14:36" ht="12.75">
      <c r="N2625" s="46"/>
      <c r="O2625" s="46"/>
      <c r="P2625" s="46"/>
      <c r="AF2625" s="36"/>
      <c r="AG2625" s="36"/>
      <c r="AH2625" s="36"/>
      <c r="AI2625" s="36"/>
      <c r="AJ2625" s="36"/>
    </row>
    <row r="2626" spans="14:36" ht="12.75">
      <c r="N2626" s="46"/>
      <c r="O2626" s="46"/>
      <c r="P2626" s="46"/>
      <c r="AF2626" s="36"/>
      <c r="AG2626" s="36"/>
      <c r="AH2626" s="36"/>
      <c r="AI2626" s="36"/>
      <c r="AJ2626" s="36"/>
    </row>
    <row r="2627" spans="14:36" ht="12.75">
      <c r="N2627" s="46"/>
      <c r="O2627" s="46"/>
      <c r="P2627" s="46"/>
      <c r="AF2627" s="36"/>
      <c r="AG2627" s="36"/>
      <c r="AH2627" s="36"/>
      <c r="AI2627" s="36"/>
      <c r="AJ2627" s="36"/>
    </row>
    <row r="2628" spans="14:36" ht="12.75">
      <c r="N2628" s="46"/>
      <c r="O2628" s="46"/>
      <c r="P2628" s="46"/>
      <c r="AF2628" s="36"/>
      <c r="AG2628" s="36"/>
      <c r="AH2628" s="36"/>
      <c r="AI2628" s="36"/>
      <c r="AJ2628" s="36"/>
    </row>
    <row r="2629" spans="14:36" ht="12.75">
      <c r="N2629" s="46"/>
      <c r="O2629" s="46"/>
      <c r="P2629" s="46"/>
      <c r="AF2629" s="36"/>
      <c r="AG2629" s="36"/>
      <c r="AH2629" s="36"/>
      <c r="AI2629" s="36"/>
      <c r="AJ2629" s="36"/>
    </row>
    <row r="2630" spans="14:36" ht="12.75">
      <c r="N2630" s="46"/>
      <c r="O2630" s="46"/>
      <c r="P2630" s="46"/>
      <c r="AF2630" s="36"/>
      <c r="AG2630" s="36"/>
      <c r="AH2630" s="36"/>
      <c r="AI2630" s="36"/>
      <c r="AJ2630" s="36"/>
    </row>
    <row r="2631" spans="14:36" ht="12.75">
      <c r="N2631" s="46"/>
      <c r="O2631" s="46"/>
      <c r="P2631" s="46"/>
      <c r="AF2631" s="36"/>
      <c r="AG2631" s="36"/>
      <c r="AH2631" s="36"/>
      <c r="AI2631" s="36"/>
      <c r="AJ2631" s="36"/>
    </row>
    <row r="2632" spans="14:36" ht="12.75">
      <c r="N2632" s="46"/>
      <c r="O2632" s="46"/>
      <c r="P2632" s="46"/>
      <c r="AF2632" s="36"/>
      <c r="AG2632" s="36"/>
      <c r="AH2632" s="36"/>
      <c r="AI2632" s="36"/>
      <c r="AJ2632" s="36"/>
    </row>
    <row r="2633" spans="14:36" ht="12.75">
      <c r="N2633" s="46"/>
      <c r="O2633" s="46"/>
      <c r="P2633" s="46"/>
      <c r="AF2633" s="36"/>
      <c r="AG2633" s="36"/>
      <c r="AH2633" s="36"/>
      <c r="AI2633" s="36"/>
      <c r="AJ2633" s="36"/>
    </row>
    <row r="2634" spans="14:36" ht="12.75">
      <c r="N2634" s="46"/>
      <c r="O2634" s="46"/>
      <c r="P2634" s="46"/>
      <c r="AF2634" s="36"/>
      <c r="AG2634" s="36"/>
      <c r="AH2634" s="36"/>
      <c r="AI2634" s="36"/>
      <c r="AJ2634" s="36"/>
    </row>
    <row r="2635" spans="14:36" ht="12.75">
      <c r="N2635" s="46"/>
      <c r="O2635" s="46"/>
      <c r="P2635" s="46"/>
      <c r="AF2635" s="36"/>
      <c r="AG2635" s="36"/>
      <c r="AH2635" s="36"/>
      <c r="AI2635" s="36"/>
      <c r="AJ2635" s="36"/>
    </row>
    <row r="2636" spans="14:36" ht="12.75">
      <c r="N2636" s="46"/>
      <c r="O2636" s="46"/>
      <c r="P2636" s="46"/>
      <c r="AF2636" s="36"/>
      <c r="AG2636" s="36"/>
      <c r="AH2636" s="36"/>
      <c r="AI2636" s="36"/>
      <c r="AJ2636" s="36"/>
    </row>
    <row r="2637" spans="14:36" ht="12.75">
      <c r="N2637" s="46"/>
      <c r="O2637" s="46"/>
      <c r="P2637" s="46"/>
      <c r="AF2637" s="36"/>
      <c r="AG2637" s="36"/>
      <c r="AH2637" s="36"/>
      <c r="AI2637" s="36"/>
      <c r="AJ2637" s="36"/>
    </row>
    <row r="2638" spans="14:36" ht="12.75">
      <c r="N2638" s="46"/>
      <c r="O2638" s="46"/>
      <c r="P2638" s="46"/>
      <c r="AF2638" s="36"/>
      <c r="AG2638" s="36"/>
      <c r="AH2638" s="36"/>
      <c r="AI2638" s="36"/>
      <c r="AJ2638" s="36"/>
    </row>
    <row r="2639" spans="14:36" ht="12.75">
      <c r="N2639" s="46"/>
      <c r="O2639" s="46"/>
      <c r="P2639" s="46"/>
      <c r="AF2639" s="36"/>
      <c r="AG2639" s="36"/>
      <c r="AH2639" s="36"/>
      <c r="AI2639" s="36"/>
      <c r="AJ2639" s="36"/>
    </row>
    <row r="2640" spans="14:36" ht="12.75">
      <c r="N2640" s="46"/>
      <c r="O2640" s="46"/>
      <c r="P2640" s="46"/>
      <c r="AF2640" s="36"/>
      <c r="AG2640" s="36"/>
      <c r="AH2640" s="36"/>
      <c r="AI2640" s="36"/>
      <c r="AJ2640" s="36"/>
    </row>
    <row r="2641" spans="14:36" ht="12.75">
      <c r="N2641" s="46"/>
      <c r="O2641" s="46"/>
      <c r="P2641" s="46"/>
      <c r="AF2641" s="36"/>
      <c r="AG2641" s="36"/>
      <c r="AH2641" s="36"/>
      <c r="AI2641" s="36"/>
      <c r="AJ2641" s="36"/>
    </row>
    <row r="2642" spans="14:36" ht="12.75">
      <c r="N2642" s="46"/>
      <c r="O2642" s="46"/>
      <c r="P2642" s="46"/>
      <c r="AF2642" s="36"/>
      <c r="AG2642" s="36"/>
      <c r="AH2642" s="36"/>
      <c r="AI2642" s="36"/>
      <c r="AJ2642" s="36"/>
    </row>
    <row r="2643" spans="14:36" ht="12.75">
      <c r="N2643" s="46"/>
      <c r="O2643" s="46"/>
      <c r="P2643" s="46"/>
      <c r="AF2643" s="36"/>
      <c r="AG2643" s="36"/>
      <c r="AH2643" s="36"/>
      <c r="AI2643" s="36"/>
      <c r="AJ2643" s="36"/>
    </row>
    <row r="2644" spans="14:36" ht="12.75">
      <c r="N2644" s="46"/>
      <c r="O2644" s="46"/>
      <c r="P2644" s="46"/>
      <c r="AF2644" s="36"/>
      <c r="AG2644" s="36"/>
      <c r="AH2644" s="36"/>
      <c r="AI2644" s="36"/>
      <c r="AJ2644" s="36"/>
    </row>
    <row r="2645" spans="14:36" ht="12.75">
      <c r="N2645" s="46"/>
      <c r="O2645" s="46"/>
      <c r="P2645" s="46"/>
      <c r="AF2645" s="36"/>
      <c r="AG2645" s="36"/>
      <c r="AH2645" s="36"/>
      <c r="AI2645" s="36"/>
      <c r="AJ2645" s="36"/>
    </row>
    <row r="2646" spans="14:36" ht="12.75">
      <c r="N2646" s="46"/>
      <c r="O2646" s="46"/>
      <c r="P2646" s="46"/>
      <c r="AF2646" s="36"/>
      <c r="AG2646" s="36"/>
      <c r="AH2646" s="36"/>
      <c r="AI2646" s="36"/>
      <c r="AJ2646" s="36"/>
    </row>
    <row r="2647" spans="14:36" ht="12.75">
      <c r="N2647" s="46"/>
      <c r="O2647" s="46"/>
      <c r="P2647" s="46"/>
      <c r="AF2647" s="36"/>
      <c r="AG2647" s="36"/>
      <c r="AH2647" s="36"/>
      <c r="AI2647" s="36"/>
      <c r="AJ2647" s="36"/>
    </row>
    <row r="2648" spans="14:36" ht="12.75">
      <c r="N2648" s="46"/>
      <c r="O2648" s="46"/>
      <c r="P2648" s="46"/>
      <c r="AF2648" s="36"/>
      <c r="AG2648" s="36"/>
      <c r="AH2648" s="36"/>
      <c r="AI2648" s="36"/>
      <c r="AJ2648" s="36"/>
    </row>
    <row r="2649" spans="14:36" ht="12.75">
      <c r="N2649" s="46"/>
      <c r="O2649" s="46"/>
      <c r="P2649" s="46"/>
      <c r="AF2649" s="36"/>
      <c r="AG2649" s="36"/>
      <c r="AH2649" s="36"/>
      <c r="AI2649" s="36"/>
      <c r="AJ2649" s="36"/>
    </row>
    <row r="2650" spans="14:36" ht="12.75">
      <c r="N2650" s="46"/>
      <c r="O2650" s="46"/>
      <c r="P2650" s="46"/>
      <c r="AF2650" s="36"/>
      <c r="AG2650" s="36"/>
      <c r="AH2650" s="36"/>
      <c r="AI2650" s="36"/>
      <c r="AJ2650" s="36"/>
    </row>
    <row r="2651" spans="14:36" ht="12.75">
      <c r="N2651" s="46"/>
      <c r="O2651" s="46"/>
      <c r="P2651" s="46"/>
      <c r="AF2651" s="36"/>
      <c r="AG2651" s="36"/>
      <c r="AH2651" s="36"/>
      <c r="AI2651" s="36"/>
      <c r="AJ2651" s="36"/>
    </row>
    <row r="2652" spans="14:36" ht="12.75">
      <c r="N2652" s="46"/>
      <c r="O2652" s="46"/>
      <c r="P2652" s="46"/>
      <c r="AF2652" s="36"/>
      <c r="AG2652" s="36"/>
      <c r="AH2652" s="36"/>
      <c r="AI2652" s="36"/>
      <c r="AJ2652" s="36"/>
    </row>
    <row r="2653" spans="14:36" ht="12.75">
      <c r="N2653" s="46"/>
      <c r="O2653" s="46"/>
      <c r="P2653" s="46"/>
      <c r="AF2653" s="36"/>
      <c r="AG2653" s="36"/>
      <c r="AH2653" s="36"/>
      <c r="AI2653" s="36"/>
      <c r="AJ2653" s="36"/>
    </row>
    <row r="2654" spans="14:36" ht="12.75">
      <c r="N2654" s="46"/>
      <c r="O2654" s="46"/>
      <c r="P2654" s="46"/>
      <c r="AF2654" s="36"/>
      <c r="AG2654" s="36"/>
      <c r="AH2654" s="36"/>
      <c r="AI2654" s="36"/>
      <c r="AJ2654" s="36"/>
    </row>
    <row r="2655" spans="14:36" ht="12.75">
      <c r="N2655" s="46"/>
      <c r="O2655" s="46"/>
      <c r="P2655" s="46"/>
      <c r="AF2655" s="36"/>
      <c r="AG2655" s="36"/>
      <c r="AH2655" s="36"/>
      <c r="AI2655" s="36"/>
      <c r="AJ2655" s="36"/>
    </row>
    <row r="2656" spans="14:36" ht="12.75">
      <c r="N2656" s="46"/>
      <c r="O2656" s="46"/>
      <c r="P2656" s="46"/>
      <c r="AF2656" s="36"/>
      <c r="AG2656" s="36"/>
      <c r="AH2656" s="36"/>
      <c r="AI2656" s="36"/>
      <c r="AJ2656" s="36"/>
    </row>
    <row r="2657" spans="14:36" ht="12.75">
      <c r="N2657" s="46"/>
      <c r="O2657" s="46"/>
      <c r="P2657" s="46"/>
      <c r="AF2657" s="36"/>
      <c r="AG2657" s="36"/>
      <c r="AH2657" s="36"/>
      <c r="AI2657" s="36"/>
      <c r="AJ2657" s="36"/>
    </row>
    <row r="2658" spans="14:36" ht="12.75">
      <c r="N2658" s="46"/>
      <c r="O2658" s="46"/>
      <c r="P2658" s="46"/>
      <c r="AF2658" s="36"/>
      <c r="AG2658" s="36"/>
      <c r="AH2658" s="36"/>
      <c r="AI2658" s="36"/>
      <c r="AJ2658" s="36"/>
    </row>
    <row r="2659" spans="14:36" ht="12.75">
      <c r="N2659" s="46"/>
      <c r="O2659" s="46"/>
      <c r="P2659" s="46"/>
      <c r="AF2659" s="36"/>
      <c r="AG2659" s="36"/>
      <c r="AH2659" s="36"/>
      <c r="AI2659" s="36"/>
      <c r="AJ2659" s="36"/>
    </row>
    <row r="2660" spans="14:36" ht="12.75">
      <c r="N2660" s="46"/>
      <c r="O2660" s="46"/>
      <c r="P2660" s="46"/>
      <c r="AF2660" s="36"/>
      <c r="AG2660" s="36"/>
      <c r="AH2660" s="36"/>
      <c r="AI2660" s="36"/>
      <c r="AJ2660" s="36"/>
    </row>
    <row r="2661" spans="14:36" ht="12.75">
      <c r="N2661" s="46"/>
      <c r="O2661" s="46"/>
      <c r="P2661" s="46"/>
      <c r="AF2661" s="36"/>
      <c r="AG2661" s="36"/>
      <c r="AH2661" s="36"/>
      <c r="AI2661" s="36"/>
      <c r="AJ2661" s="36"/>
    </row>
    <row r="2662" spans="14:36" ht="12.75">
      <c r="N2662" s="46"/>
      <c r="O2662" s="46"/>
      <c r="P2662" s="46"/>
      <c r="AF2662" s="36"/>
      <c r="AG2662" s="36"/>
      <c r="AH2662" s="36"/>
      <c r="AI2662" s="36"/>
      <c r="AJ2662" s="36"/>
    </row>
    <row r="2663" spans="14:36" ht="12.75">
      <c r="N2663" s="46"/>
      <c r="O2663" s="46"/>
      <c r="P2663" s="46"/>
      <c r="AF2663" s="36"/>
      <c r="AG2663" s="36"/>
      <c r="AH2663" s="36"/>
      <c r="AI2663" s="36"/>
      <c r="AJ2663" s="36"/>
    </row>
    <row r="2664" spans="14:36" ht="12.75">
      <c r="N2664" s="46"/>
      <c r="O2664" s="46"/>
      <c r="P2664" s="46"/>
      <c r="AF2664" s="36"/>
      <c r="AG2664" s="36"/>
      <c r="AH2664" s="36"/>
      <c r="AI2664" s="36"/>
      <c r="AJ2664" s="36"/>
    </row>
    <row r="2665" spans="14:36" ht="12.75">
      <c r="N2665" s="46"/>
      <c r="O2665" s="46"/>
      <c r="P2665" s="46"/>
      <c r="AF2665" s="36"/>
      <c r="AG2665" s="36"/>
      <c r="AH2665" s="36"/>
      <c r="AI2665" s="36"/>
      <c r="AJ2665" s="36"/>
    </row>
    <row r="2666" spans="14:36" ht="12.75">
      <c r="N2666" s="46"/>
      <c r="O2666" s="46"/>
      <c r="P2666" s="46"/>
      <c r="AF2666" s="36"/>
      <c r="AG2666" s="36"/>
      <c r="AH2666" s="36"/>
      <c r="AI2666" s="36"/>
      <c r="AJ2666" s="36"/>
    </row>
    <row r="2667" spans="14:36" ht="12.75">
      <c r="N2667" s="46"/>
      <c r="O2667" s="46"/>
      <c r="P2667" s="46"/>
      <c r="AF2667" s="36"/>
      <c r="AG2667" s="36"/>
      <c r="AH2667" s="36"/>
      <c r="AI2667" s="36"/>
      <c r="AJ2667" s="36"/>
    </row>
    <row r="2668" spans="14:36" ht="12.75">
      <c r="N2668" s="46"/>
      <c r="O2668" s="46"/>
      <c r="P2668" s="46"/>
      <c r="AF2668" s="36"/>
      <c r="AG2668" s="36"/>
      <c r="AH2668" s="36"/>
      <c r="AI2668" s="36"/>
      <c r="AJ2668" s="36"/>
    </row>
    <row r="2669" spans="14:36" ht="12.75">
      <c r="N2669" s="46"/>
      <c r="O2669" s="46"/>
      <c r="P2669" s="46"/>
      <c r="AF2669" s="36"/>
      <c r="AG2669" s="36"/>
      <c r="AH2669" s="36"/>
      <c r="AI2669" s="36"/>
      <c r="AJ2669" s="36"/>
    </row>
    <row r="2670" spans="14:36" ht="12.75">
      <c r="N2670" s="46"/>
      <c r="O2670" s="46"/>
      <c r="P2670" s="46"/>
      <c r="AF2670" s="36"/>
      <c r="AG2670" s="36"/>
      <c r="AH2670" s="36"/>
      <c r="AI2670" s="36"/>
      <c r="AJ2670" s="36"/>
    </row>
    <row r="2671" spans="14:36" ht="12.75">
      <c r="N2671" s="46"/>
      <c r="O2671" s="46"/>
      <c r="P2671" s="46"/>
      <c r="AF2671" s="36"/>
      <c r="AG2671" s="36"/>
      <c r="AH2671" s="36"/>
      <c r="AI2671" s="36"/>
      <c r="AJ2671" s="36"/>
    </row>
    <row r="2672" spans="14:36" ht="12.75">
      <c r="N2672" s="46"/>
      <c r="O2672" s="46"/>
      <c r="P2672" s="46"/>
      <c r="AF2672" s="36"/>
      <c r="AG2672" s="36"/>
      <c r="AH2672" s="36"/>
      <c r="AI2672" s="36"/>
      <c r="AJ2672" s="36"/>
    </row>
    <row r="2673" spans="14:36" ht="12.75">
      <c r="N2673" s="46"/>
      <c r="O2673" s="46"/>
      <c r="P2673" s="46"/>
      <c r="AF2673" s="36"/>
      <c r="AG2673" s="36"/>
      <c r="AH2673" s="36"/>
      <c r="AI2673" s="36"/>
      <c r="AJ2673" s="36"/>
    </row>
    <row r="2674" spans="14:36" ht="12.75">
      <c r="N2674" s="46"/>
      <c r="O2674" s="46"/>
      <c r="P2674" s="46"/>
      <c r="AF2674" s="36"/>
      <c r="AG2674" s="36"/>
      <c r="AH2674" s="36"/>
      <c r="AI2674" s="36"/>
      <c r="AJ2674" s="36"/>
    </row>
    <row r="2675" spans="14:36" ht="12.75">
      <c r="N2675" s="46"/>
      <c r="O2675" s="46"/>
      <c r="P2675" s="46"/>
      <c r="AF2675" s="36"/>
      <c r="AG2675" s="36"/>
      <c r="AH2675" s="36"/>
      <c r="AI2675" s="36"/>
      <c r="AJ2675" s="36"/>
    </row>
    <row r="2676" spans="14:36" ht="12.75">
      <c r="N2676" s="46"/>
      <c r="O2676" s="46"/>
      <c r="P2676" s="46"/>
      <c r="AF2676" s="36"/>
      <c r="AG2676" s="36"/>
      <c r="AH2676" s="36"/>
      <c r="AI2676" s="36"/>
      <c r="AJ2676" s="36"/>
    </row>
    <row r="2677" spans="14:36" ht="12.75">
      <c r="N2677" s="46"/>
      <c r="O2677" s="46"/>
      <c r="P2677" s="46"/>
      <c r="AF2677" s="36"/>
      <c r="AG2677" s="36"/>
      <c r="AH2677" s="36"/>
      <c r="AI2677" s="36"/>
      <c r="AJ2677" s="36"/>
    </row>
    <row r="2678" spans="14:36" ht="12.75">
      <c r="N2678" s="46"/>
      <c r="O2678" s="46"/>
      <c r="P2678" s="46"/>
      <c r="AF2678" s="36"/>
      <c r="AG2678" s="36"/>
      <c r="AH2678" s="36"/>
      <c r="AI2678" s="36"/>
      <c r="AJ2678" s="36"/>
    </row>
    <row r="2679" spans="14:36" ht="12.75">
      <c r="N2679" s="46"/>
      <c r="O2679" s="46"/>
      <c r="P2679" s="46"/>
      <c r="AF2679" s="36"/>
      <c r="AG2679" s="36"/>
      <c r="AH2679" s="36"/>
      <c r="AI2679" s="36"/>
      <c r="AJ2679" s="36"/>
    </row>
    <row r="2680" spans="14:36" ht="12.75">
      <c r="N2680" s="46"/>
      <c r="O2680" s="46"/>
      <c r="P2680" s="46"/>
      <c r="AF2680" s="36"/>
      <c r="AG2680" s="36"/>
      <c r="AH2680" s="36"/>
      <c r="AI2680" s="36"/>
      <c r="AJ2680" s="36"/>
    </row>
    <row r="2681" spans="14:36" ht="12.75">
      <c r="N2681" s="46"/>
      <c r="O2681" s="46"/>
      <c r="P2681" s="46"/>
      <c r="AF2681" s="36"/>
      <c r="AG2681" s="36"/>
      <c r="AH2681" s="36"/>
      <c r="AI2681" s="36"/>
      <c r="AJ2681" s="36"/>
    </row>
    <row r="2682" spans="14:36" ht="12.75">
      <c r="N2682" s="46"/>
      <c r="O2682" s="46"/>
      <c r="P2682" s="46"/>
      <c r="AF2682" s="36"/>
      <c r="AG2682" s="36"/>
      <c r="AH2682" s="36"/>
      <c r="AI2682" s="36"/>
      <c r="AJ2682" s="36"/>
    </row>
    <row r="2683" spans="14:36" ht="12.75">
      <c r="N2683" s="46"/>
      <c r="O2683" s="46"/>
      <c r="P2683" s="46"/>
      <c r="AF2683" s="36"/>
      <c r="AG2683" s="36"/>
      <c r="AH2683" s="36"/>
      <c r="AI2683" s="36"/>
      <c r="AJ2683" s="36"/>
    </row>
    <row r="2684" spans="14:36" ht="12.75">
      <c r="N2684" s="46"/>
      <c r="O2684" s="46"/>
      <c r="P2684" s="46"/>
      <c r="AF2684" s="36"/>
      <c r="AG2684" s="36"/>
      <c r="AH2684" s="36"/>
      <c r="AI2684" s="36"/>
      <c r="AJ2684" s="36"/>
    </row>
    <row r="2685" spans="14:36" ht="12.75">
      <c r="N2685" s="46"/>
      <c r="O2685" s="46"/>
      <c r="P2685" s="46"/>
      <c r="AF2685" s="36"/>
      <c r="AG2685" s="36"/>
      <c r="AH2685" s="36"/>
      <c r="AI2685" s="36"/>
      <c r="AJ2685" s="36"/>
    </row>
    <row r="2686" spans="14:36" ht="12.75">
      <c r="N2686" s="46"/>
      <c r="O2686" s="46"/>
      <c r="P2686" s="46"/>
      <c r="AF2686" s="36"/>
      <c r="AG2686" s="36"/>
      <c r="AH2686" s="36"/>
      <c r="AI2686" s="36"/>
      <c r="AJ2686" s="36"/>
    </row>
    <row r="2687" spans="14:36" ht="12.75">
      <c r="N2687" s="46"/>
      <c r="O2687" s="46"/>
      <c r="P2687" s="46"/>
      <c r="AF2687" s="36"/>
      <c r="AG2687" s="36"/>
      <c r="AH2687" s="36"/>
      <c r="AI2687" s="36"/>
      <c r="AJ2687" s="36"/>
    </row>
    <row r="2688" spans="14:36" ht="12.75">
      <c r="N2688" s="46"/>
      <c r="O2688" s="46"/>
      <c r="P2688" s="46"/>
      <c r="AF2688" s="36"/>
      <c r="AG2688" s="36"/>
      <c r="AH2688" s="36"/>
      <c r="AI2688" s="36"/>
      <c r="AJ2688" s="36"/>
    </row>
    <row r="2689" spans="14:36" ht="12.75">
      <c r="N2689" s="46"/>
      <c r="O2689" s="46"/>
      <c r="P2689" s="46"/>
      <c r="AF2689" s="36"/>
      <c r="AG2689" s="36"/>
      <c r="AH2689" s="36"/>
      <c r="AI2689" s="36"/>
      <c r="AJ2689" s="36"/>
    </row>
    <row r="2690" spans="14:36" ht="12.75">
      <c r="N2690" s="46"/>
      <c r="O2690" s="46"/>
      <c r="P2690" s="46"/>
      <c r="AF2690" s="36"/>
      <c r="AG2690" s="36"/>
      <c r="AH2690" s="36"/>
      <c r="AI2690" s="36"/>
      <c r="AJ2690" s="36"/>
    </row>
    <row r="2691" spans="14:36" ht="12.75">
      <c r="N2691" s="46"/>
      <c r="O2691" s="46"/>
      <c r="P2691" s="46"/>
      <c r="AF2691" s="36"/>
      <c r="AG2691" s="36"/>
      <c r="AH2691" s="36"/>
      <c r="AI2691" s="36"/>
      <c r="AJ2691" s="36"/>
    </row>
    <row r="2692" spans="14:36" ht="12.75">
      <c r="N2692" s="46"/>
      <c r="O2692" s="46"/>
      <c r="P2692" s="46"/>
      <c r="AF2692" s="36"/>
      <c r="AG2692" s="36"/>
      <c r="AH2692" s="36"/>
      <c r="AI2692" s="36"/>
      <c r="AJ2692" s="36"/>
    </row>
    <row r="2693" spans="14:36" ht="12.75">
      <c r="N2693" s="46"/>
      <c r="O2693" s="46"/>
      <c r="P2693" s="46"/>
      <c r="AF2693" s="36"/>
      <c r="AG2693" s="36"/>
      <c r="AH2693" s="36"/>
      <c r="AI2693" s="36"/>
      <c r="AJ2693" s="36"/>
    </row>
    <row r="2694" spans="14:36" ht="12.75">
      <c r="N2694" s="46"/>
      <c r="O2694" s="46"/>
      <c r="P2694" s="46"/>
      <c r="AF2694" s="36"/>
      <c r="AG2694" s="36"/>
      <c r="AH2694" s="36"/>
      <c r="AI2694" s="36"/>
      <c r="AJ2694" s="36"/>
    </row>
    <row r="2695" spans="14:36" ht="12.75">
      <c r="N2695" s="46"/>
      <c r="O2695" s="46"/>
      <c r="P2695" s="46"/>
      <c r="AF2695" s="36"/>
      <c r="AG2695" s="36"/>
      <c r="AH2695" s="36"/>
      <c r="AI2695" s="36"/>
      <c r="AJ2695" s="36"/>
    </row>
    <row r="2696" spans="14:36" ht="12.75">
      <c r="N2696" s="46"/>
      <c r="O2696" s="46"/>
      <c r="P2696" s="46"/>
      <c r="AF2696" s="36"/>
      <c r="AG2696" s="36"/>
      <c r="AH2696" s="36"/>
      <c r="AI2696" s="36"/>
      <c r="AJ2696" s="36"/>
    </row>
    <row r="2697" spans="14:36" ht="12.75">
      <c r="N2697" s="46"/>
      <c r="O2697" s="46"/>
      <c r="P2697" s="46"/>
      <c r="AF2697" s="36"/>
      <c r="AG2697" s="36"/>
      <c r="AH2697" s="36"/>
      <c r="AI2697" s="36"/>
      <c r="AJ2697" s="36"/>
    </row>
    <row r="2698" spans="14:36" ht="12.75">
      <c r="N2698" s="46"/>
      <c r="O2698" s="46"/>
      <c r="P2698" s="46"/>
      <c r="AF2698" s="36"/>
      <c r="AG2698" s="36"/>
      <c r="AH2698" s="36"/>
      <c r="AI2698" s="36"/>
      <c r="AJ2698" s="36"/>
    </row>
    <row r="2699" spans="14:36" ht="12.75">
      <c r="N2699" s="46"/>
      <c r="O2699" s="46"/>
      <c r="P2699" s="46"/>
      <c r="AF2699" s="36"/>
      <c r="AG2699" s="36"/>
      <c r="AH2699" s="36"/>
      <c r="AI2699" s="36"/>
      <c r="AJ2699" s="36"/>
    </row>
    <row r="2700" spans="14:36" ht="12.75">
      <c r="N2700" s="46"/>
      <c r="O2700" s="46"/>
      <c r="P2700" s="46"/>
      <c r="AF2700" s="36"/>
      <c r="AG2700" s="36"/>
      <c r="AH2700" s="36"/>
      <c r="AI2700" s="36"/>
      <c r="AJ2700" s="36"/>
    </row>
    <row r="2701" spans="14:36" ht="12.75">
      <c r="N2701" s="46"/>
      <c r="O2701" s="46"/>
      <c r="P2701" s="46"/>
      <c r="AF2701" s="36"/>
      <c r="AG2701" s="36"/>
      <c r="AH2701" s="36"/>
      <c r="AI2701" s="36"/>
      <c r="AJ2701" s="36"/>
    </row>
    <row r="2702" spans="14:36" ht="12.75">
      <c r="N2702" s="46"/>
      <c r="O2702" s="46"/>
      <c r="P2702" s="46"/>
      <c r="AF2702" s="36"/>
      <c r="AG2702" s="36"/>
      <c r="AH2702" s="36"/>
      <c r="AI2702" s="36"/>
      <c r="AJ2702" s="36"/>
    </row>
    <row r="2703" spans="14:36" ht="12.75">
      <c r="N2703" s="46"/>
      <c r="O2703" s="46"/>
      <c r="P2703" s="46"/>
      <c r="AF2703" s="36"/>
      <c r="AG2703" s="36"/>
      <c r="AH2703" s="36"/>
      <c r="AI2703" s="36"/>
      <c r="AJ2703" s="36"/>
    </row>
    <row r="2704" spans="14:36" ht="12.75">
      <c r="N2704" s="46"/>
      <c r="O2704" s="46"/>
      <c r="P2704" s="46"/>
      <c r="AF2704" s="36"/>
      <c r="AG2704" s="36"/>
      <c r="AH2704" s="36"/>
      <c r="AI2704" s="36"/>
      <c r="AJ2704" s="36"/>
    </row>
    <row r="2705" spans="14:36" ht="12.75">
      <c r="N2705" s="46"/>
      <c r="O2705" s="46"/>
      <c r="P2705" s="46"/>
      <c r="AF2705" s="36"/>
      <c r="AG2705" s="36"/>
      <c r="AH2705" s="36"/>
      <c r="AI2705" s="36"/>
      <c r="AJ2705" s="36"/>
    </row>
    <row r="2706" spans="14:36" ht="12.75">
      <c r="N2706" s="46"/>
      <c r="O2706" s="46"/>
      <c r="P2706" s="46"/>
      <c r="AF2706" s="36"/>
      <c r="AG2706" s="36"/>
      <c r="AH2706" s="36"/>
      <c r="AI2706" s="36"/>
      <c r="AJ2706" s="36"/>
    </row>
    <row r="2707" spans="14:36" ht="12.75">
      <c r="N2707" s="46"/>
      <c r="O2707" s="46"/>
      <c r="P2707" s="46"/>
      <c r="AF2707" s="36"/>
      <c r="AG2707" s="36"/>
      <c r="AH2707" s="36"/>
      <c r="AI2707" s="36"/>
      <c r="AJ2707" s="36"/>
    </row>
    <row r="2708" spans="14:36" ht="12.75">
      <c r="N2708" s="46"/>
      <c r="O2708" s="46"/>
      <c r="P2708" s="46"/>
      <c r="AF2708" s="36"/>
      <c r="AG2708" s="36"/>
      <c r="AH2708" s="36"/>
      <c r="AI2708" s="36"/>
      <c r="AJ2708" s="36"/>
    </row>
    <row r="2709" spans="14:36" ht="12.75">
      <c r="N2709" s="46"/>
      <c r="O2709" s="46"/>
      <c r="P2709" s="46"/>
      <c r="AF2709" s="36"/>
      <c r="AG2709" s="36"/>
      <c r="AH2709" s="36"/>
      <c r="AI2709" s="36"/>
      <c r="AJ2709" s="36"/>
    </row>
    <row r="2710" spans="14:36" ht="12.75">
      <c r="N2710" s="46"/>
      <c r="O2710" s="46"/>
      <c r="P2710" s="46"/>
      <c r="AF2710" s="36"/>
      <c r="AG2710" s="36"/>
      <c r="AH2710" s="36"/>
      <c r="AI2710" s="36"/>
      <c r="AJ2710" s="36"/>
    </row>
    <row r="2711" spans="14:36" ht="12.75">
      <c r="N2711" s="46"/>
      <c r="O2711" s="46"/>
      <c r="P2711" s="46"/>
      <c r="AF2711" s="36"/>
      <c r="AG2711" s="36"/>
      <c r="AH2711" s="36"/>
      <c r="AI2711" s="36"/>
      <c r="AJ2711" s="36"/>
    </row>
    <row r="2712" spans="14:36" ht="12.75">
      <c r="N2712" s="46"/>
      <c r="O2712" s="46"/>
      <c r="P2712" s="46"/>
      <c r="AF2712" s="36"/>
      <c r="AG2712" s="36"/>
      <c r="AH2712" s="36"/>
      <c r="AI2712" s="36"/>
      <c r="AJ2712" s="36"/>
    </row>
    <row r="2713" spans="14:36" ht="12.75">
      <c r="N2713" s="46"/>
      <c r="O2713" s="46"/>
      <c r="P2713" s="46"/>
      <c r="AF2713" s="36"/>
      <c r="AG2713" s="36"/>
      <c r="AH2713" s="36"/>
      <c r="AI2713" s="36"/>
      <c r="AJ2713" s="36"/>
    </row>
    <row r="2714" spans="14:36" ht="12.75">
      <c r="N2714" s="46"/>
      <c r="O2714" s="46"/>
      <c r="P2714" s="46"/>
      <c r="AF2714" s="36"/>
      <c r="AG2714" s="36"/>
      <c r="AH2714" s="36"/>
      <c r="AI2714" s="36"/>
      <c r="AJ2714" s="36"/>
    </row>
    <row r="2715" spans="14:36" ht="12.75">
      <c r="N2715" s="46"/>
      <c r="O2715" s="46"/>
      <c r="P2715" s="46"/>
      <c r="AF2715" s="36"/>
      <c r="AG2715" s="36"/>
      <c r="AH2715" s="36"/>
      <c r="AI2715" s="36"/>
      <c r="AJ2715" s="36"/>
    </row>
    <row r="2716" spans="14:36" ht="12.75">
      <c r="N2716" s="46"/>
      <c r="O2716" s="46"/>
      <c r="P2716" s="46"/>
      <c r="AF2716" s="36"/>
      <c r="AG2716" s="36"/>
      <c r="AH2716" s="36"/>
      <c r="AI2716" s="36"/>
      <c r="AJ2716" s="36"/>
    </row>
    <row r="2717" spans="14:36" ht="12.75">
      <c r="N2717" s="46"/>
      <c r="O2717" s="46"/>
      <c r="P2717" s="46"/>
      <c r="AF2717" s="36"/>
      <c r="AG2717" s="36"/>
      <c r="AH2717" s="36"/>
      <c r="AI2717" s="36"/>
      <c r="AJ2717" s="36"/>
    </row>
    <row r="2718" spans="14:36" ht="12.75">
      <c r="N2718" s="46"/>
      <c r="O2718" s="46"/>
      <c r="P2718" s="46"/>
      <c r="AF2718" s="36"/>
      <c r="AG2718" s="36"/>
      <c r="AH2718" s="36"/>
      <c r="AI2718" s="36"/>
      <c r="AJ2718" s="36"/>
    </row>
    <row r="2719" spans="14:36" ht="12.75">
      <c r="N2719" s="46"/>
      <c r="O2719" s="46"/>
      <c r="P2719" s="46"/>
      <c r="AF2719" s="36"/>
      <c r="AG2719" s="36"/>
      <c r="AH2719" s="36"/>
      <c r="AI2719" s="36"/>
      <c r="AJ2719" s="36"/>
    </row>
    <row r="2720" spans="14:36" ht="12.75">
      <c r="N2720" s="46"/>
      <c r="O2720" s="46"/>
      <c r="P2720" s="46"/>
      <c r="AF2720" s="36"/>
      <c r="AG2720" s="36"/>
      <c r="AH2720" s="36"/>
      <c r="AI2720" s="36"/>
      <c r="AJ2720" s="36"/>
    </row>
    <row r="2721" spans="14:36" ht="12.75">
      <c r="N2721" s="46"/>
      <c r="O2721" s="46"/>
      <c r="P2721" s="46"/>
      <c r="AF2721" s="36"/>
      <c r="AG2721" s="36"/>
      <c r="AH2721" s="36"/>
      <c r="AI2721" s="36"/>
      <c r="AJ2721" s="36"/>
    </row>
    <row r="2722" spans="14:36" ht="12.75">
      <c r="N2722" s="46"/>
      <c r="O2722" s="46"/>
      <c r="P2722" s="46"/>
      <c r="AF2722" s="36"/>
      <c r="AG2722" s="36"/>
      <c r="AH2722" s="36"/>
      <c r="AI2722" s="36"/>
      <c r="AJ2722" s="36"/>
    </row>
    <row r="2723" spans="14:36" ht="12.75">
      <c r="N2723" s="46"/>
      <c r="O2723" s="46"/>
      <c r="P2723" s="46"/>
      <c r="AF2723" s="36"/>
      <c r="AG2723" s="36"/>
      <c r="AH2723" s="36"/>
      <c r="AI2723" s="36"/>
      <c r="AJ2723" s="36"/>
    </row>
    <row r="2724" spans="14:36" ht="12.75">
      <c r="N2724" s="46"/>
      <c r="O2724" s="46"/>
      <c r="P2724" s="46"/>
      <c r="AF2724" s="36"/>
      <c r="AG2724" s="36"/>
      <c r="AH2724" s="36"/>
      <c r="AI2724" s="36"/>
      <c r="AJ2724" s="36"/>
    </row>
    <row r="2725" spans="14:36" ht="12.75">
      <c r="N2725" s="46"/>
      <c r="O2725" s="46"/>
      <c r="P2725" s="46"/>
      <c r="AF2725" s="36"/>
      <c r="AG2725" s="36"/>
      <c r="AH2725" s="36"/>
      <c r="AI2725" s="36"/>
      <c r="AJ2725" s="36"/>
    </row>
    <row r="2726" spans="14:36" ht="12.75">
      <c r="N2726" s="46"/>
      <c r="O2726" s="46"/>
      <c r="P2726" s="46"/>
      <c r="AF2726" s="36"/>
      <c r="AG2726" s="36"/>
      <c r="AH2726" s="36"/>
      <c r="AI2726" s="36"/>
      <c r="AJ2726" s="36"/>
    </row>
    <row r="2727" spans="14:36" ht="12.75">
      <c r="N2727" s="46"/>
      <c r="O2727" s="46"/>
      <c r="P2727" s="46"/>
      <c r="AF2727" s="36"/>
      <c r="AG2727" s="36"/>
      <c r="AH2727" s="36"/>
      <c r="AI2727" s="36"/>
      <c r="AJ2727" s="36"/>
    </row>
    <row r="2728" spans="14:36" ht="12.75">
      <c r="N2728" s="46"/>
      <c r="O2728" s="46"/>
      <c r="P2728" s="46"/>
      <c r="AF2728" s="36"/>
      <c r="AG2728" s="36"/>
      <c r="AH2728" s="36"/>
      <c r="AI2728" s="36"/>
      <c r="AJ2728" s="36"/>
    </row>
    <row r="2729" spans="14:36" ht="12.75">
      <c r="N2729" s="46"/>
      <c r="O2729" s="46"/>
      <c r="P2729" s="46"/>
      <c r="AF2729" s="36"/>
      <c r="AG2729" s="36"/>
      <c r="AH2729" s="36"/>
      <c r="AI2729" s="36"/>
      <c r="AJ2729" s="36"/>
    </row>
    <row r="2730" spans="14:36" ht="12.75">
      <c r="N2730" s="46"/>
      <c r="O2730" s="46"/>
      <c r="P2730" s="46"/>
      <c r="AF2730" s="36"/>
      <c r="AG2730" s="36"/>
      <c r="AH2730" s="36"/>
      <c r="AI2730" s="36"/>
      <c r="AJ2730" s="36"/>
    </row>
    <row r="2731" spans="14:36" ht="12.75">
      <c r="N2731" s="46"/>
      <c r="O2731" s="46"/>
      <c r="P2731" s="46"/>
      <c r="AF2731" s="36"/>
      <c r="AG2731" s="36"/>
      <c r="AH2731" s="36"/>
      <c r="AI2731" s="36"/>
      <c r="AJ2731" s="36"/>
    </row>
    <row r="2732" spans="14:36" ht="12.75">
      <c r="N2732" s="46"/>
      <c r="O2732" s="46"/>
      <c r="P2732" s="46"/>
      <c r="AF2732" s="36"/>
      <c r="AG2732" s="36"/>
      <c r="AH2732" s="36"/>
      <c r="AI2732" s="36"/>
      <c r="AJ2732" s="36"/>
    </row>
    <row r="2733" spans="14:36" ht="12.75">
      <c r="N2733" s="46"/>
      <c r="O2733" s="46"/>
      <c r="P2733" s="46"/>
      <c r="AF2733" s="36"/>
      <c r="AG2733" s="36"/>
      <c r="AH2733" s="36"/>
      <c r="AI2733" s="36"/>
      <c r="AJ2733" s="36"/>
    </row>
    <row r="2734" spans="14:36" ht="12.75">
      <c r="N2734" s="46"/>
      <c r="O2734" s="46"/>
      <c r="P2734" s="46"/>
      <c r="AF2734" s="36"/>
      <c r="AG2734" s="36"/>
      <c r="AH2734" s="36"/>
      <c r="AI2734" s="36"/>
      <c r="AJ2734" s="36"/>
    </row>
    <row r="2735" spans="14:36" ht="12.75">
      <c r="N2735" s="46"/>
      <c r="O2735" s="46"/>
      <c r="P2735" s="46"/>
      <c r="AF2735" s="36"/>
      <c r="AG2735" s="36"/>
      <c r="AH2735" s="36"/>
      <c r="AI2735" s="36"/>
      <c r="AJ2735" s="36"/>
    </row>
    <row r="2736" spans="14:36" ht="12.75">
      <c r="N2736" s="46"/>
      <c r="O2736" s="46"/>
      <c r="P2736" s="46"/>
      <c r="AF2736" s="36"/>
      <c r="AG2736" s="36"/>
      <c r="AH2736" s="36"/>
      <c r="AI2736" s="36"/>
      <c r="AJ2736" s="36"/>
    </row>
    <row r="2737" spans="14:36" ht="12.75">
      <c r="N2737" s="46"/>
      <c r="O2737" s="46"/>
      <c r="P2737" s="46"/>
      <c r="AF2737" s="36"/>
      <c r="AG2737" s="36"/>
      <c r="AH2737" s="36"/>
      <c r="AI2737" s="36"/>
      <c r="AJ2737" s="36"/>
    </row>
    <row r="2738" spans="14:36" ht="12.75">
      <c r="N2738" s="46"/>
      <c r="O2738" s="46"/>
      <c r="P2738" s="46"/>
      <c r="AF2738" s="36"/>
      <c r="AG2738" s="36"/>
      <c r="AH2738" s="36"/>
      <c r="AI2738" s="36"/>
      <c r="AJ2738" s="36"/>
    </row>
    <row r="2739" spans="14:36" ht="12.75">
      <c r="N2739" s="46"/>
      <c r="O2739" s="46"/>
      <c r="P2739" s="46"/>
      <c r="AF2739" s="36"/>
      <c r="AG2739" s="36"/>
      <c r="AH2739" s="36"/>
      <c r="AI2739" s="36"/>
      <c r="AJ2739" s="36"/>
    </row>
    <row r="2740" spans="14:36" ht="12.75">
      <c r="N2740" s="46"/>
      <c r="O2740" s="46"/>
      <c r="P2740" s="46"/>
      <c r="AF2740" s="36"/>
      <c r="AG2740" s="36"/>
      <c r="AH2740" s="36"/>
      <c r="AI2740" s="36"/>
      <c r="AJ2740" s="36"/>
    </row>
    <row r="2741" spans="14:36" ht="12.75">
      <c r="N2741" s="46"/>
      <c r="O2741" s="46"/>
      <c r="P2741" s="46"/>
      <c r="AF2741" s="36"/>
      <c r="AG2741" s="36"/>
      <c r="AH2741" s="36"/>
      <c r="AI2741" s="36"/>
      <c r="AJ2741" s="36"/>
    </row>
    <row r="2742" spans="14:36" ht="12.75">
      <c r="N2742" s="46"/>
      <c r="O2742" s="46"/>
      <c r="P2742" s="46"/>
      <c r="AF2742" s="36"/>
      <c r="AG2742" s="36"/>
      <c r="AH2742" s="36"/>
      <c r="AI2742" s="36"/>
      <c r="AJ2742" s="36"/>
    </row>
    <row r="2743" spans="14:36" ht="12.75">
      <c r="N2743" s="46"/>
      <c r="O2743" s="46"/>
      <c r="P2743" s="46"/>
      <c r="AF2743" s="36"/>
      <c r="AG2743" s="36"/>
      <c r="AH2743" s="36"/>
      <c r="AI2743" s="36"/>
      <c r="AJ2743" s="36"/>
    </row>
    <row r="2744" spans="14:36" ht="12.75">
      <c r="N2744" s="46"/>
      <c r="O2744" s="46"/>
      <c r="P2744" s="46"/>
      <c r="AF2744" s="36"/>
      <c r="AG2744" s="36"/>
      <c r="AH2744" s="36"/>
      <c r="AI2744" s="36"/>
      <c r="AJ2744" s="36"/>
    </row>
    <row r="2745" spans="14:36" ht="12.75">
      <c r="N2745" s="46"/>
      <c r="O2745" s="46"/>
      <c r="P2745" s="46"/>
      <c r="AF2745" s="36"/>
      <c r="AG2745" s="36"/>
      <c r="AH2745" s="36"/>
      <c r="AI2745" s="36"/>
      <c r="AJ2745" s="36"/>
    </row>
    <row r="2746" spans="14:36" ht="12.75">
      <c r="N2746" s="46"/>
      <c r="O2746" s="46"/>
      <c r="P2746" s="46"/>
      <c r="AF2746" s="36"/>
      <c r="AG2746" s="36"/>
      <c r="AH2746" s="36"/>
      <c r="AI2746" s="36"/>
      <c r="AJ2746" s="36"/>
    </row>
    <row r="2747" spans="14:36" ht="12.75">
      <c r="N2747" s="46"/>
      <c r="O2747" s="46"/>
      <c r="P2747" s="46"/>
      <c r="AF2747" s="36"/>
      <c r="AG2747" s="36"/>
      <c r="AH2747" s="36"/>
      <c r="AI2747" s="36"/>
      <c r="AJ2747" s="36"/>
    </row>
    <row r="2748" spans="14:36" ht="12.75">
      <c r="N2748" s="46"/>
      <c r="O2748" s="46"/>
      <c r="P2748" s="46"/>
      <c r="AF2748" s="36"/>
      <c r="AG2748" s="36"/>
      <c r="AH2748" s="36"/>
      <c r="AI2748" s="36"/>
      <c r="AJ2748" s="36"/>
    </row>
    <row r="2749" spans="14:36" ht="12.75">
      <c r="N2749" s="46"/>
      <c r="O2749" s="46"/>
      <c r="P2749" s="46"/>
      <c r="AF2749" s="36"/>
      <c r="AG2749" s="36"/>
      <c r="AH2749" s="36"/>
      <c r="AI2749" s="36"/>
      <c r="AJ2749" s="36"/>
    </row>
    <row r="2750" spans="14:16" ht="12.75">
      <c r="N2750" s="46"/>
      <c r="O2750" s="46"/>
      <c r="P2750" s="46"/>
    </row>
    <row r="2751" spans="14:16" ht="12.75">
      <c r="N2751" s="46"/>
      <c r="O2751" s="46"/>
      <c r="P2751" s="46"/>
    </row>
    <row r="2752" spans="14:16" ht="12.75">
      <c r="N2752" s="46"/>
      <c r="O2752" s="46"/>
      <c r="P2752" s="46"/>
    </row>
    <row r="2753" spans="14:16" ht="12.75">
      <c r="N2753" s="46"/>
      <c r="O2753" s="46"/>
      <c r="P2753" s="46"/>
    </row>
    <row r="2754" spans="14:16" ht="12.75">
      <c r="N2754" s="46"/>
      <c r="O2754" s="46"/>
      <c r="P2754" s="46"/>
    </row>
    <row r="2755" spans="14:16" ht="12.75">
      <c r="N2755" s="46"/>
      <c r="O2755" s="46"/>
      <c r="P2755" s="46"/>
    </row>
    <row r="2756" spans="14:16" ht="12.75">
      <c r="N2756" s="46"/>
      <c r="O2756" s="46"/>
      <c r="P2756" s="46"/>
    </row>
    <row r="2757" spans="14:16" ht="12.75">
      <c r="N2757" s="46"/>
      <c r="O2757" s="46"/>
      <c r="P2757" s="46"/>
    </row>
    <row r="2758" spans="14:16" ht="12.75">
      <c r="N2758" s="46"/>
      <c r="O2758" s="46"/>
      <c r="P2758" s="46"/>
    </row>
    <row r="2759" spans="14:16" ht="12.75">
      <c r="N2759" s="46"/>
      <c r="O2759" s="46"/>
      <c r="P2759" s="46"/>
    </row>
    <row r="2760" spans="14:16" ht="12.75">
      <c r="N2760" s="46"/>
      <c r="O2760" s="46"/>
      <c r="P2760" s="46"/>
    </row>
    <row r="2761" spans="14:16" ht="12.75">
      <c r="N2761" s="46"/>
      <c r="O2761" s="46"/>
      <c r="P2761" s="46"/>
    </row>
    <row r="2762" spans="14:16" ht="12.75">
      <c r="N2762" s="46"/>
      <c r="O2762" s="46"/>
      <c r="P2762" s="46"/>
    </row>
    <row r="2763" spans="14:16" ht="12.75">
      <c r="N2763" s="46"/>
      <c r="O2763" s="46"/>
      <c r="P2763" s="46"/>
    </row>
    <row r="2764" spans="14:16" ht="12.75">
      <c r="N2764" s="46"/>
      <c r="O2764" s="46"/>
      <c r="P2764" s="46"/>
    </row>
    <row r="2765" spans="14:16" ht="12.75">
      <c r="N2765" s="46"/>
      <c r="O2765" s="46"/>
      <c r="P2765" s="46"/>
    </row>
    <row r="2766" spans="14:16" ht="12.75">
      <c r="N2766" s="46"/>
      <c r="O2766" s="46"/>
      <c r="P2766" s="46"/>
    </row>
    <row r="2767" spans="14:16" ht="12.75">
      <c r="N2767" s="46"/>
      <c r="O2767" s="46"/>
      <c r="P2767" s="46"/>
    </row>
    <row r="2768" spans="14:16" ht="12.75">
      <c r="N2768" s="46"/>
      <c r="O2768" s="46"/>
      <c r="P2768" s="46"/>
    </row>
    <row r="2769" spans="14:16" ht="12.75">
      <c r="N2769" s="46"/>
      <c r="O2769" s="46"/>
      <c r="P2769" s="46"/>
    </row>
    <row r="2770" spans="14:16" ht="12.75">
      <c r="N2770" s="46"/>
      <c r="O2770" s="46"/>
      <c r="P2770" s="46"/>
    </row>
    <row r="2771" spans="14:16" ht="12.75">
      <c r="N2771" s="46"/>
      <c r="O2771" s="46"/>
      <c r="P2771" s="46"/>
    </row>
    <row r="2772" spans="14:16" ht="12.75">
      <c r="N2772" s="46"/>
      <c r="O2772" s="46"/>
      <c r="P2772" s="46"/>
    </row>
    <row r="2773" spans="14:16" ht="12.75">
      <c r="N2773" s="46"/>
      <c r="O2773" s="46"/>
      <c r="P2773" s="46"/>
    </row>
    <row r="2774" spans="14:16" ht="12.75">
      <c r="N2774" s="46"/>
      <c r="O2774" s="46"/>
      <c r="P2774" s="46"/>
    </row>
    <row r="2775" spans="14:16" ht="12.75">
      <c r="N2775" s="46"/>
      <c r="O2775" s="46"/>
      <c r="P2775" s="46"/>
    </row>
    <row r="2776" spans="14:16" ht="12.75">
      <c r="N2776" s="46"/>
      <c r="O2776" s="46"/>
      <c r="P2776" s="46"/>
    </row>
    <row r="2777" spans="14:16" ht="12.75">
      <c r="N2777" s="46"/>
      <c r="O2777" s="46"/>
      <c r="P2777" s="46"/>
    </row>
    <row r="2778" spans="14:16" ht="12.75">
      <c r="N2778" s="46"/>
      <c r="O2778" s="46"/>
      <c r="P2778" s="46"/>
    </row>
    <row r="2779" spans="14:16" ht="12.75">
      <c r="N2779" s="46"/>
      <c r="O2779" s="46"/>
      <c r="P2779" s="46"/>
    </row>
    <row r="2780" spans="14:16" ht="12.75">
      <c r="N2780" s="46"/>
      <c r="O2780" s="46"/>
      <c r="P2780" s="46"/>
    </row>
    <row r="2781" spans="14:16" ht="12.75">
      <c r="N2781" s="46"/>
      <c r="O2781" s="46"/>
      <c r="P2781" s="46"/>
    </row>
    <row r="2782" spans="14:16" ht="12.75">
      <c r="N2782" s="46"/>
      <c r="O2782" s="46"/>
      <c r="P2782" s="46"/>
    </row>
    <row r="2783" spans="14:16" ht="12.75">
      <c r="N2783" s="46"/>
      <c r="O2783" s="46"/>
      <c r="P2783" s="46"/>
    </row>
    <row r="2784" spans="14:16" ht="12.75">
      <c r="N2784" s="46"/>
      <c r="O2784" s="46"/>
      <c r="P2784" s="46"/>
    </row>
    <row r="2785" spans="14:16" ht="12.75">
      <c r="N2785" s="46"/>
      <c r="O2785" s="46"/>
      <c r="P2785" s="46"/>
    </row>
    <row r="2786" spans="14:16" ht="12.75">
      <c r="N2786" s="46"/>
      <c r="O2786" s="46"/>
      <c r="P2786" s="46"/>
    </row>
    <row r="2787" spans="14:16" ht="12.75">
      <c r="N2787" s="46"/>
      <c r="O2787" s="46"/>
      <c r="P2787" s="46"/>
    </row>
    <row r="2788" spans="14:16" ht="12.75">
      <c r="N2788" s="46"/>
      <c r="O2788" s="46"/>
      <c r="P2788" s="46"/>
    </row>
    <row r="2789" spans="14:16" ht="12.75">
      <c r="N2789" s="46"/>
      <c r="O2789" s="46"/>
      <c r="P2789" s="46"/>
    </row>
    <row r="2790" spans="14:16" ht="12.75">
      <c r="N2790" s="46"/>
      <c r="O2790" s="46"/>
      <c r="P2790" s="46"/>
    </row>
    <row r="2791" spans="14:16" ht="12.75">
      <c r="N2791" s="46"/>
      <c r="O2791" s="46"/>
      <c r="P2791" s="46"/>
    </row>
    <row r="2792" spans="14:16" ht="12.75">
      <c r="N2792" s="46"/>
      <c r="O2792" s="46"/>
      <c r="P2792" s="46"/>
    </row>
    <row r="2793" spans="14:16" ht="12.75">
      <c r="N2793" s="46"/>
      <c r="O2793" s="46"/>
      <c r="P2793" s="46"/>
    </row>
    <row r="2794" spans="14:16" ht="12.75">
      <c r="N2794" s="46"/>
      <c r="O2794" s="46"/>
      <c r="P2794" s="46"/>
    </row>
    <row r="2795" spans="14:16" ht="12.75">
      <c r="N2795" s="46"/>
      <c r="O2795" s="46"/>
      <c r="P2795" s="46"/>
    </row>
    <row r="2796" spans="14:16" ht="12.75">
      <c r="N2796" s="46"/>
      <c r="O2796" s="46"/>
      <c r="P2796" s="46"/>
    </row>
    <row r="2797" spans="14:16" ht="12.75">
      <c r="N2797" s="46"/>
      <c r="O2797" s="46"/>
      <c r="P2797" s="46"/>
    </row>
    <row r="2798" spans="14:16" ht="12.75">
      <c r="N2798" s="46"/>
      <c r="O2798" s="46"/>
      <c r="P2798" s="46"/>
    </row>
    <row r="2799" spans="14:16" ht="12.75">
      <c r="N2799" s="46"/>
      <c r="O2799" s="46"/>
      <c r="P2799" s="46"/>
    </row>
    <row r="2800" spans="14:16" ht="12.75">
      <c r="N2800" s="46"/>
      <c r="O2800" s="46"/>
      <c r="P2800" s="46"/>
    </row>
    <row r="2801" spans="14:16" ht="12.75">
      <c r="N2801" s="46"/>
      <c r="O2801" s="46"/>
      <c r="P2801" s="46"/>
    </row>
    <row r="2802" spans="14:16" ht="12.75">
      <c r="N2802" s="46"/>
      <c r="O2802" s="46"/>
      <c r="P2802" s="46"/>
    </row>
    <row r="2803" spans="14:16" ht="12.75">
      <c r="N2803" s="46"/>
      <c r="O2803" s="46"/>
      <c r="P2803" s="46"/>
    </row>
    <row r="2804" spans="14:16" ht="12.75">
      <c r="N2804" s="46"/>
      <c r="O2804" s="46"/>
      <c r="P2804" s="46"/>
    </row>
    <row r="2805" spans="14:16" ht="12.75">
      <c r="N2805" s="46"/>
      <c r="O2805" s="46"/>
      <c r="P2805" s="46"/>
    </row>
    <row r="2806" spans="14:16" ht="12.75">
      <c r="N2806" s="46"/>
      <c r="O2806" s="46"/>
      <c r="P2806" s="46"/>
    </row>
    <row r="2807" spans="14:16" ht="12.75">
      <c r="N2807" s="46"/>
      <c r="O2807" s="46"/>
      <c r="P2807" s="46"/>
    </row>
    <row r="2808" spans="14:16" ht="12.75">
      <c r="N2808" s="46"/>
      <c r="O2808" s="46"/>
      <c r="P2808" s="46"/>
    </row>
    <row r="2809" spans="14:16" ht="12.75">
      <c r="N2809" s="46"/>
      <c r="O2809" s="46"/>
      <c r="P2809" s="46"/>
    </row>
    <row r="2810" spans="14:16" ht="12.75">
      <c r="N2810" s="46"/>
      <c r="O2810" s="46"/>
      <c r="P2810" s="46"/>
    </row>
    <row r="2811" spans="14:16" ht="12.75">
      <c r="N2811" s="46"/>
      <c r="O2811" s="46"/>
      <c r="P2811" s="46"/>
    </row>
    <row r="2812" spans="14:16" ht="12.75">
      <c r="N2812" s="46"/>
      <c r="O2812" s="46"/>
      <c r="P2812" s="46"/>
    </row>
    <row r="2813" spans="14:16" ht="12.75">
      <c r="N2813" s="46"/>
      <c r="O2813" s="46"/>
      <c r="P2813" s="46"/>
    </row>
    <row r="2814" spans="14:16" ht="12.75">
      <c r="N2814" s="46"/>
      <c r="O2814" s="46"/>
      <c r="P2814" s="46"/>
    </row>
    <row r="2815" spans="14:16" ht="12.75">
      <c r="N2815" s="46"/>
      <c r="O2815" s="46"/>
      <c r="P2815" s="46"/>
    </row>
    <row r="2816" spans="14:16" ht="12.75">
      <c r="N2816" s="46"/>
      <c r="O2816" s="46"/>
      <c r="P2816" s="46"/>
    </row>
    <row r="2817" spans="14:16" ht="12.75">
      <c r="N2817" s="46"/>
      <c r="O2817" s="46"/>
      <c r="P2817" s="46"/>
    </row>
    <row r="2818" spans="14:16" ht="12.75">
      <c r="N2818" s="46"/>
      <c r="O2818" s="46"/>
      <c r="P2818" s="46"/>
    </row>
    <row r="2819" spans="14:16" ht="12.75">
      <c r="N2819" s="46"/>
      <c r="O2819" s="46"/>
      <c r="P2819" s="46"/>
    </row>
    <row r="2820" spans="14:16" ht="12.75">
      <c r="N2820" s="46"/>
      <c r="O2820" s="46"/>
      <c r="P2820" s="46"/>
    </row>
    <row r="2821" spans="14:16" ht="12.75">
      <c r="N2821" s="46"/>
      <c r="O2821" s="46"/>
      <c r="P2821" s="46"/>
    </row>
    <row r="2822" spans="14:16" ht="12.75">
      <c r="N2822" s="46"/>
      <c r="O2822" s="46"/>
      <c r="P2822" s="46"/>
    </row>
    <row r="2823" spans="14:16" ht="12.75">
      <c r="N2823" s="46"/>
      <c r="O2823" s="46"/>
      <c r="P2823" s="46"/>
    </row>
    <row r="2824" spans="14:16" ht="12.75">
      <c r="N2824" s="46"/>
      <c r="O2824" s="46"/>
      <c r="P2824" s="46"/>
    </row>
    <row r="2825" spans="14:16" ht="12.75">
      <c r="N2825" s="46"/>
      <c r="O2825" s="46"/>
      <c r="P2825" s="46"/>
    </row>
    <row r="2826" spans="14:16" ht="12.75">
      <c r="N2826" s="46"/>
      <c r="O2826" s="46"/>
      <c r="P2826" s="46"/>
    </row>
    <row r="2827" spans="14:16" ht="12.75">
      <c r="N2827" s="46"/>
      <c r="O2827" s="46"/>
      <c r="P2827" s="46"/>
    </row>
    <row r="2828" spans="14:16" ht="12.75">
      <c r="N2828" s="46"/>
      <c r="O2828" s="46"/>
      <c r="P2828" s="46"/>
    </row>
    <row r="2829" spans="14:16" ht="12.75">
      <c r="N2829" s="46"/>
      <c r="O2829" s="46"/>
      <c r="P2829" s="46"/>
    </row>
    <row r="2830" spans="14:16" ht="12.75">
      <c r="N2830" s="46"/>
      <c r="O2830" s="46"/>
      <c r="P2830" s="46"/>
    </row>
    <row r="2831" spans="14:16" ht="12.75">
      <c r="N2831" s="46"/>
      <c r="O2831" s="46"/>
      <c r="P2831" s="46"/>
    </row>
    <row r="2832" spans="14:16" ht="12.75">
      <c r="N2832" s="46"/>
      <c r="O2832" s="46"/>
      <c r="P2832" s="46"/>
    </row>
    <row r="2833" spans="14:16" ht="12.75">
      <c r="N2833" s="46"/>
      <c r="O2833" s="46"/>
      <c r="P2833" s="46"/>
    </row>
    <row r="2834" spans="14:16" ht="12.75">
      <c r="N2834" s="46"/>
      <c r="O2834" s="46"/>
      <c r="P2834" s="46"/>
    </row>
    <row r="2835" spans="14:16" ht="12.75">
      <c r="N2835" s="46"/>
      <c r="O2835" s="46"/>
      <c r="P2835" s="46"/>
    </row>
    <row r="2836" spans="14:16" ht="12.75">
      <c r="N2836" s="46"/>
      <c r="O2836" s="46"/>
      <c r="P2836" s="46"/>
    </row>
    <row r="2837" spans="14:16" ht="12.75">
      <c r="N2837" s="46"/>
      <c r="O2837" s="46"/>
      <c r="P2837" s="46"/>
    </row>
    <row r="2838" spans="14:16" ht="12.75">
      <c r="N2838" s="46"/>
      <c r="O2838" s="46"/>
      <c r="P2838" s="46"/>
    </row>
    <row r="2839" spans="14:16" ht="12.75">
      <c r="N2839" s="46"/>
      <c r="O2839" s="46"/>
      <c r="P2839" s="46"/>
    </row>
    <row r="2840" spans="14:16" ht="12.75">
      <c r="N2840" s="46"/>
      <c r="O2840" s="46"/>
      <c r="P2840" s="46"/>
    </row>
    <row r="2841" spans="14:16" ht="12.75">
      <c r="N2841" s="46"/>
      <c r="O2841" s="46"/>
      <c r="P2841" s="46"/>
    </row>
    <row r="2842" spans="14:16" ht="12.75">
      <c r="N2842" s="46"/>
      <c r="O2842" s="46"/>
      <c r="P2842" s="46"/>
    </row>
    <row r="2843" spans="14:16" ht="12.75">
      <c r="N2843" s="46"/>
      <c r="O2843" s="46"/>
      <c r="P2843" s="46"/>
    </row>
    <row r="2844" spans="14:16" ht="12.75">
      <c r="N2844" s="46"/>
      <c r="O2844" s="46"/>
      <c r="P2844" s="46"/>
    </row>
    <row r="2845" spans="14:16" ht="12.75">
      <c r="N2845" s="46"/>
      <c r="O2845" s="46"/>
      <c r="P2845" s="46"/>
    </row>
    <row r="2846" spans="14:16" ht="12.75">
      <c r="N2846" s="46"/>
      <c r="O2846" s="46"/>
      <c r="P2846" s="46"/>
    </row>
    <row r="2847" spans="14:16" ht="12.75">
      <c r="N2847" s="46"/>
      <c r="O2847" s="46"/>
      <c r="P2847" s="46"/>
    </row>
    <row r="2848" spans="14:16" ht="12.75">
      <c r="N2848" s="46"/>
      <c r="O2848" s="46"/>
      <c r="P2848" s="46"/>
    </row>
    <row r="2849" spans="14:16" ht="12.75">
      <c r="N2849" s="46"/>
      <c r="O2849" s="46"/>
      <c r="P2849" s="46"/>
    </row>
    <row r="2850" spans="14:16" ht="12.75">
      <c r="N2850" s="46"/>
      <c r="O2850" s="46"/>
      <c r="P2850" s="46"/>
    </row>
    <row r="2851" spans="14:16" ht="12.75">
      <c r="N2851" s="46"/>
      <c r="O2851" s="46"/>
      <c r="P2851" s="46"/>
    </row>
    <row r="2852" spans="14:16" ht="12.75">
      <c r="N2852" s="46"/>
      <c r="O2852" s="46"/>
      <c r="P2852" s="46"/>
    </row>
    <row r="2853" spans="14:16" ht="12.75">
      <c r="N2853" s="46"/>
      <c r="O2853" s="46"/>
      <c r="P2853" s="46"/>
    </row>
    <row r="2854" spans="14:16" ht="12.75">
      <c r="N2854" s="46"/>
      <c r="O2854" s="46"/>
      <c r="P2854" s="46"/>
    </row>
    <row r="2855" spans="14:16" ht="12.75">
      <c r="N2855" s="46"/>
      <c r="O2855" s="46"/>
      <c r="P2855" s="46"/>
    </row>
    <row r="2856" spans="14:16" ht="12.75">
      <c r="N2856" s="46"/>
      <c r="O2856" s="46"/>
      <c r="P2856" s="46"/>
    </row>
    <row r="2857" spans="14:16" ht="12.75">
      <c r="N2857" s="46"/>
      <c r="O2857" s="46"/>
      <c r="P2857" s="46"/>
    </row>
    <row r="2858" spans="14:16" ht="12.75">
      <c r="N2858" s="46"/>
      <c r="O2858" s="46"/>
      <c r="P2858" s="46"/>
    </row>
    <row r="2859" spans="14:16" ht="12.75">
      <c r="N2859" s="46"/>
      <c r="O2859" s="46"/>
      <c r="P2859" s="46"/>
    </row>
    <row r="2860" spans="14:16" ht="12.75">
      <c r="N2860" s="46"/>
      <c r="O2860" s="46"/>
      <c r="P2860" s="46"/>
    </row>
    <row r="2861" spans="14:16" ht="12.75">
      <c r="N2861" s="46"/>
      <c r="O2861" s="46"/>
      <c r="P2861" s="46"/>
    </row>
    <row r="2862" spans="14:16" ht="12.75">
      <c r="N2862" s="46"/>
      <c r="O2862" s="46"/>
      <c r="P2862" s="46"/>
    </row>
    <row r="2863" spans="14:16" ht="12.75">
      <c r="N2863" s="46"/>
      <c r="O2863" s="46"/>
      <c r="P2863" s="46"/>
    </row>
    <row r="2864" spans="14:16" ht="12.75">
      <c r="N2864" s="46"/>
      <c r="O2864" s="46"/>
      <c r="P2864" s="46"/>
    </row>
    <row r="2865" spans="14:16" ht="12.75">
      <c r="N2865" s="46"/>
      <c r="O2865" s="46"/>
      <c r="P2865" s="46"/>
    </row>
    <row r="2866" spans="14:16" ht="12.75">
      <c r="N2866" s="46"/>
      <c r="O2866" s="46"/>
      <c r="P2866" s="46"/>
    </row>
    <row r="2867" spans="14:16" ht="12.75">
      <c r="N2867" s="46"/>
      <c r="O2867" s="46"/>
      <c r="P2867" s="46"/>
    </row>
    <row r="2868" spans="14:16" ht="12.75">
      <c r="N2868" s="46"/>
      <c r="O2868" s="46"/>
      <c r="P2868" s="46"/>
    </row>
    <row r="2869" spans="14:16" ht="12.75">
      <c r="N2869" s="46"/>
      <c r="O2869" s="46"/>
      <c r="P2869" s="46"/>
    </row>
    <row r="2870" spans="14:16" ht="12.75">
      <c r="N2870" s="46"/>
      <c r="O2870" s="46"/>
      <c r="P2870" s="46"/>
    </row>
    <row r="2871" spans="14:16" ht="12.75">
      <c r="N2871" s="46"/>
      <c r="O2871" s="46"/>
      <c r="P2871" s="46"/>
    </row>
    <row r="2872" spans="14:16" ht="12.75">
      <c r="N2872" s="46"/>
      <c r="O2872" s="46"/>
      <c r="P2872" s="46"/>
    </row>
    <row r="2873" spans="14:16" ht="12.75">
      <c r="N2873" s="46"/>
      <c r="O2873" s="46"/>
      <c r="P2873" s="46"/>
    </row>
    <row r="2874" spans="14:16" ht="12.75">
      <c r="N2874" s="46"/>
      <c r="O2874" s="46"/>
      <c r="P2874" s="46"/>
    </row>
    <row r="2875" spans="14:16" ht="12.75">
      <c r="N2875" s="46"/>
      <c r="O2875" s="46"/>
      <c r="P2875" s="46"/>
    </row>
    <row r="2876" spans="14:16" ht="12.75">
      <c r="N2876" s="46"/>
      <c r="O2876" s="46"/>
      <c r="P2876" s="46"/>
    </row>
    <row r="2877" spans="14:16" ht="12.75">
      <c r="N2877" s="46"/>
      <c r="O2877" s="46"/>
      <c r="P2877" s="46"/>
    </row>
    <row r="2878" spans="14:16" ht="12.75">
      <c r="N2878" s="46"/>
      <c r="O2878" s="46"/>
      <c r="P2878" s="46"/>
    </row>
    <row r="2879" spans="14:16" ht="12.75">
      <c r="N2879" s="46"/>
      <c r="O2879" s="46"/>
      <c r="P2879" s="46"/>
    </row>
    <row r="2880" spans="14:16" ht="12.75">
      <c r="N2880" s="46"/>
      <c r="O2880" s="46"/>
      <c r="P2880" s="46"/>
    </row>
    <row r="2881" spans="14:16" ht="12.75">
      <c r="N2881" s="46"/>
      <c r="O2881" s="46"/>
      <c r="P2881" s="46"/>
    </row>
    <row r="2882" spans="14:16" ht="12.75">
      <c r="N2882" s="46"/>
      <c r="O2882" s="46"/>
      <c r="P2882" s="46"/>
    </row>
    <row r="2883" spans="14:16" ht="12.75">
      <c r="N2883" s="46"/>
      <c r="O2883" s="46"/>
      <c r="P2883" s="46"/>
    </row>
    <row r="2884" spans="14:16" ht="12.75">
      <c r="N2884" s="46"/>
      <c r="O2884" s="46"/>
      <c r="P2884" s="46"/>
    </row>
    <row r="2885" spans="14:16" ht="12.75">
      <c r="N2885" s="46"/>
      <c r="O2885" s="46"/>
      <c r="P2885" s="46"/>
    </row>
    <row r="2886" spans="14:16" ht="12.75">
      <c r="N2886" s="46"/>
      <c r="O2886" s="46"/>
      <c r="P2886" s="46"/>
    </row>
    <row r="2887" spans="14:16" ht="12.75">
      <c r="N2887" s="46"/>
      <c r="O2887" s="46"/>
      <c r="P2887" s="46"/>
    </row>
    <row r="2888" spans="14:16" ht="12.75">
      <c r="N2888" s="46"/>
      <c r="O2888" s="46"/>
      <c r="P2888" s="46"/>
    </row>
    <row r="2889" spans="14:16" ht="12.75">
      <c r="N2889" s="46"/>
      <c r="O2889" s="46"/>
      <c r="P2889" s="46"/>
    </row>
    <row r="2890" spans="14:16" ht="12.75">
      <c r="N2890" s="46"/>
      <c r="O2890" s="46"/>
      <c r="P2890" s="46"/>
    </row>
    <row r="2891" spans="14:16" ht="12.75">
      <c r="N2891" s="46"/>
      <c r="O2891" s="46"/>
      <c r="P2891" s="46"/>
    </row>
    <row r="2892" spans="14:16" ht="12.75">
      <c r="N2892" s="46"/>
      <c r="O2892" s="46"/>
      <c r="P2892" s="46"/>
    </row>
    <row r="2893" spans="14:16" ht="12.75">
      <c r="N2893" s="46"/>
      <c r="O2893" s="46"/>
      <c r="P2893" s="46"/>
    </row>
    <row r="2894" spans="14:16" ht="12.75">
      <c r="N2894" s="46"/>
      <c r="O2894" s="46"/>
      <c r="P2894" s="46"/>
    </row>
    <row r="2895" spans="14:16" ht="12.75">
      <c r="N2895" s="46"/>
      <c r="O2895" s="46"/>
      <c r="P2895" s="46"/>
    </row>
    <row r="2896" spans="14:16" ht="12.75">
      <c r="N2896" s="46"/>
      <c r="O2896" s="46"/>
      <c r="P2896" s="46"/>
    </row>
    <row r="2897" spans="14:16" ht="12.75">
      <c r="N2897" s="46"/>
      <c r="O2897" s="46"/>
      <c r="P2897" s="46"/>
    </row>
    <row r="2898" spans="14:16" ht="12.75">
      <c r="N2898" s="46"/>
      <c r="O2898" s="46"/>
      <c r="P2898" s="46"/>
    </row>
    <row r="2899" spans="14:16" ht="12.75">
      <c r="N2899" s="46"/>
      <c r="O2899" s="46"/>
      <c r="P2899" s="46"/>
    </row>
    <row r="2900" spans="14:16" ht="12.75">
      <c r="N2900" s="46"/>
      <c r="O2900" s="46"/>
      <c r="P2900" s="46"/>
    </row>
    <row r="2901" spans="14:16" ht="12.75">
      <c r="N2901" s="46"/>
      <c r="O2901" s="46"/>
      <c r="P2901" s="46"/>
    </row>
    <row r="2902" spans="14:16" ht="12.75">
      <c r="N2902" s="46"/>
      <c r="O2902" s="46"/>
      <c r="P2902" s="46"/>
    </row>
    <row r="2903" spans="14:16" ht="12.75">
      <c r="N2903" s="46"/>
      <c r="O2903" s="46"/>
      <c r="P2903" s="46"/>
    </row>
    <row r="2904" spans="14:16" ht="12.75">
      <c r="N2904" s="46"/>
      <c r="O2904" s="46"/>
      <c r="P2904" s="46"/>
    </row>
    <row r="2905" spans="14:16" ht="12.75">
      <c r="N2905" s="46"/>
      <c r="O2905" s="46"/>
      <c r="P2905" s="46"/>
    </row>
    <row r="2906" spans="14:16" ht="12.75">
      <c r="N2906" s="46"/>
      <c r="O2906" s="46"/>
      <c r="P2906" s="46"/>
    </row>
    <row r="2907" spans="14:16" ht="12.75">
      <c r="N2907" s="46"/>
      <c r="O2907" s="46"/>
      <c r="P2907" s="46"/>
    </row>
    <row r="2908" spans="14:16" ht="12.75">
      <c r="N2908" s="46"/>
      <c r="O2908" s="46"/>
      <c r="P2908" s="46"/>
    </row>
    <row r="2909" spans="14:16" ht="12.75">
      <c r="N2909" s="46"/>
      <c r="O2909" s="46"/>
      <c r="P2909" s="46"/>
    </row>
    <row r="2910" spans="14:16" ht="12.75">
      <c r="N2910" s="46"/>
      <c r="O2910" s="46"/>
      <c r="P2910" s="46"/>
    </row>
    <row r="2911" spans="14:16" ht="12.75">
      <c r="N2911" s="46"/>
      <c r="O2911" s="46"/>
      <c r="P2911" s="46"/>
    </row>
    <row r="2912" spans="14:16" ht="12.75">
      <c r="N2912" s="46"/>
      <c r="O2912" s="46"/>
      <c r="P2912" s="46"/>
    </row>
    <row r="2913" spans="14:16" ht="12.75">
      <c r="N2913" s="46"/>
      <c r="O2913" s="46"/>
      <c r="P2913" s="46"/>
    </row>
    <row r="2914" spans="14:16" ht="12.75">
      <c r="N2914" s="46"/>
      <c r="O2914" s="46"/>
      <c r="P2914" s="46"/>
    </row>
    <row r="2915" spans="14:16" ht="12.75">
      <c r="N2915" s="46"/>
      <c r="O2915" s="46"/>
      <c r="P2915" s="46"/>
    </row>
    <row r="2916" spans="14:16" ht="12.75">
      <c r="N2916" s="46"/>
      <c r="O2916" s="46"/>
      <c r="P2916" s="46"/>
    </row>
    <row r="2917" spans="14:16" ht="12.75">
      <c r="N2917" s="46"/>
      <c r="O2917" s="46"/>
      <c r="P2917" s="46"/>
    </row>
    <row r="2918" spans="14:16" ht="12.75">
      <c r="N2918" s="46"/>
      <c r="O2918" s="46"/>
      <c r="P2918" s="46"/>
    </row>
    <row r="2919" spans="14:16" ht="12.75">
      <c r="N2919" s="46"/>
      <c r="O2919" s="46"/>
      <c r="P2919" s="46"/>
    </row>
    <row r="2920" spans="14:16" ht="12.75">
      <c r="N2920" s="46"/>
      <c r="O2920" s="46"/>
      <c r="P2920" s="46"/>
    </row>
    <row r="2921" spans="14:16" ht="12.75">
      <c r="N2921" s="46"/>
      <c r="O2921" s="46"/>
      <c r="P2921" s="46"/>
    </row>
    <row r="2922" spans="14:16" ht="12.75">
      <c r="N2922" s="46"/>
      <c r="O2922" s="46"/>
      <c r="P2922" s="46"/>
    </row>
    <row r="2923" spans="14:16" ht="12.75">
      <c r="N2923" s="46"/>
      <c r="O2923" s="46"/>
      <c r="P2923" s="46"/>
    </row>
    <row r="2924" spans="14:16" ht="12.75">
      <c r="N2924" s="46"/>
      <c r="O2924" s="46"/>
      <c r="P2924" s="46"/>
    </row>
    <row r="2925" spans="14:16" ht="12.75">
      <c r="N2925" s="46"/>
      <c r="O2925" s="46"/>
      <c r="P2925" s="46"/>
    </row>
    <row r="2926" spans="14:16" ht="12.75">
      <c r="N2926" s="46"/>
      <c r="O2926" s="46"/>
      <c r="P2926" s="46"/>
    </row>
    <row r="2927" spans="14:16" ht="12.75">
      <c r="N2927" s="46"/>
      <c r="O2927" s="46"/>
      <c r="P2927" s="46"/>
    </row>
    <row r="2928" spans="14:16" ht="12.75">
      <c r="N2928" s="46"/>
      <c r="O2928" s="46"/>
      <c r="P2928" s="46"/>
    </row>
    <row r="2929" spans="14:16" ht="12.75">
      <c r="N2929" s="46"/>
      <c r="O2929" s="46"/>
      <c r="P2929" s="46"/>
    </row>
    <row r="2930" spans="14:16" ht="12.75">
      <c r="N2930" s="46"/>
      <c r="O2930" s="46"/>
      <c r="P2930" s="46"/>
    </row>
    <row r="2931" spans="14:16" ht="12.75">
      <c r="N2931" s="46"/>
      <c r="O2931" s="46"/>
      <c r="P2931" s="46"/>
    </row>
    <row r="2932" spans="14:16" ht="12.75">
      <c r="N2932" s="46"/>
      <c r="O2932" s="46"/>
      <c r="P2932" s="46"/>
    </row>
    <row r="2933" spans="14:16" ht="12.75">
      <c r="N2933" s="46"/>
      <c r="O2933" s="46"/>
      <c r="P2933" s="46"/>
    </row>
    <row r="2934" spans="14:16" ht="12.75">
      <c r="N2934" s="46"/>
      <c r="O2934" s="46"/>
      <c r="P2934" s="46"/>
    </row>
    <row r="2935" spans="14:16" ht="12.75">
      <c r="N2935" s="46"/>
      <c r="O2935" s="46"/>
      <c r="P2935" s="46"/>
    </row>
    <row r="2936" spans="14:16" ht="12.75">
      <c r="N2936" s="46"/>
      <c r="O2936" s="46"/>
      <c r="P2936" s="46"/>
    </row>
    <row r="2937" spans="14:16" ht="12.75">
      <c r="N2937" s="46"/>
      <c r="O2937" s="46"/>
      <c r="P2937" s="46"/>
    </row>
    <row r="2938" spans="14:16" ht="12.75">
      <c r="N2938" s="46"/>
      <c r="O2938" s="46"/>
      <c r="P2938" s="46"/>
    </row>
    <row r="2939" spans="14:16" ht="12.75">
      <c r="N2939" s="46"/>
      <c r="O2939" s="46"/>
      <c r="P2939" s="46"/>
    </row>
    <row r="2940" spans="14:16" ht="12.75">
      <c r="N2940" s="46"/>
      <c r="O2940" s="46"/>
      <c r="P2940" s="46"/>
    </row>
    <row r="2941" spans="14:16" ht="12.75">
      <c r="N2941" s="46"/>
      <c r="O2941" s="46"/>
      <c r="P2941" s="46"/>
    </row>
    <row r="2942" spans="14:16" ht="12.75">
      <c r="N2942" s="46"/>
      <c r="O2942" s="46"/>
      <c r="P2942" s="46"/>
    </row>
    <row r="2943" spans="14:16" ht="12.75">
      <c r="N2943" s="46"/>
      <c r="O2943" s="46"/>
      <c r="P2943" s="46"/>
    </row>
    <row r="2944" spans="14:16" ht="12.75">
      <c r="N2944" s="46"/>
      <c r="O2944" s="46"/>
      <c r="P2944" s="46"/>
    </row>
    <row r="2945" spans="14:16" ht="12.75">
      <c r="N2945" s="46"/>
      <c r="O2945" s="46"/>
      <c r="P2945" s="46"/>
    </row>
    <row r="2946" spans="14:16" ht="12.75">
      <c r="N2946" s="46"/>
      <c r="O2946" s="46"/>
      <c r="P2946" s="46"/>
    </row>
    <row r="2947" spans="14:16" ht="12.75">
      <c r="N2947" s="46"/>
      <c r="O2947" s="46"/>
      <c r="P2947" s="46"/>
    </row>
    <row r="2948" spans="14:16" ht="12.75">
      <c r="N2948" s="46"/>
      <c r="O2948" s="46"/>
      <c r="P2948" s="46"/>
    </row>
    <row r="2949" spans="14:16" ht="12.75">
      <c r="N2949" s="46"/>
      <c r="O2949" s="46"/>
      <c r="P2949" s="46"/>
    </row>
    <row r="2950" spans="14:16" ht="12.75">
      <c r="N2950" s="46"/>
      <c r="O2950" s="46"/>
      <c r="P2950" s="46"/>
    </row>
    <row r="2951" spans="14:16" ht="12.75">
      <c r="N2951" s="46"/>
      <c r="O2951" s="46"/>
      <c r="P2951" s="46"/>
    </row>
    <row r="2952" spans="14:16" ht="12.75">
      <c r="N2952" s="46"/>
      <c r="O2952" s="46"/>
      <c r="P2952" s="46"/>
    </row>
    <row r="2953" spans="14:16" ht="12.75">
      <c r="N2953" s="46"/>
      <c r="O2953" s="46"/>
      <c r="P2953" s="46"/>
    </row>
    <row r="2954" spans="14:16" ht="12.75">
      <c r="N2954" s="46"/>
      <c r="O2954" s="46"/>
      <c r="P2954" s="46"/>
    </row>
    <row r="2955" spans="14:16" ht="12.75">
      <c r="N2955" s="46"/>
      <c r="O2955" s="46"/>
      <c r="P2955" s="46"/>
    </row>
    <row r="2956" spans="14:16" ht="12.75">
      <c r="N2956" s="46"/>
      <c r="O2956" s="46"/>
      <c r="P2956" s="46"/>
    </row>
    <row r="2957" spans="14:16" ht="12.75">
      <c r="N2957" s="46"/>
      <c r="O2957" s="46"/>
      <c r="P2957" s="46"/>
    </row>
    <row r="2958" spans="14:16" ht="12.75">
      <c r="N2958" s="46"/>
      <c r="O2958" s="46"/>
      <c r="P2958" s="46"/>
    </row>
    <row r="2959" spans="14:16" ht="12.75">
      <c r="N2959" s="46"/>
      <c r="O2959" s="46"/>
      <c r="P2959" s="46"/>
    </row>
    <row r="2960" spans="14:16" ht="12.75">
      <c r="N2960" s="46"/>
      <c r="O2960" s="46"/>
      <c r="P2960" s="46"/>
    </row>
    <row r="2961" spans="14:16" ht="12.75">
      <c r="N2961" s="46"/>
      <c r="O2961" s="46"/>
      <c r="P2961" s="46"/>
    </row>
    <row r="2962" spans="14:16" ht="12.75">
      <c r="N2962" s="46"/>
      <c r="O2962" s="46"/>
      <c r="P2962" s="46"/>
    </row>
    <row r="2963" spans="14:16" ht="12.75">
      <c r="N2963" s="46"/>
      <c r="O2963" s="46"/>
      <c r="P2963" s="46"/>
    </row>
    <row r="2964" spans="14:16" ht="12.75">
      <c r="N2964" s="46"/>
      <c r="O2964" s="46"/>
      <c r="P2964" s="46"/>
    </row>
    <row r="2965" spans="14:16" ht="12.75">
      <c r="N2965" s="46"/>
      <c r="O2965" s="46"/>
      <c r="P2965" s="46"/>
    </row>
    <row r="2966" spans="14:16" ht="12.75">
      <c r="N2966" s="46"/>
      <c r="O2966" s="46"/>
      <c r="P2966" s="46"/>
    </row>
    <row r="2967" spans="14:16" ht="12.75">
      <c r="N2967" s="46"/>
      <c r="O2967" s="46"/>
      <c r="P2967" s="46"/>
    </row>
    <row r="2968" spans="14:16" ht="12.75">
      <c r="N2968" s="46"/>
      <c r="O2968" s="46"/>
      <c r="P2968" s="46"/>
    </row>
    <row r="2969" spans="14:16" ht="12.75">
      <c r="N2969" s="46"/>
      <c r="O2969" s="46"/>
      <c r="P2969" s="46"/>
    </row>
    <row r="2970" spans="14:16" ht="12.75">
      <c r="N2970" s="46"/>
      <c r="O2970" s="46"/>
      <c r="P2970" s="46"/>
    </row>
    <row r="2971" spans="14:16" ht="12.75">
      <c r="N2971" s="46"/>
      <c r="O2971" s="46"/>
      <c r="P2971" s="46"/>
    </row>
    <row r="2972" spans="14:16" ht="12.75">
      <c r="N2972" s="46"/>
      <c r="O2972" s="46"/>
      <c r="P2972" s="46"/>
    </row>
    <row r="2973" spans="14:16" ht="12.75">
      <c r="N2973" s="46"/>
      <c r="O2973" s="46"/>
      <c r="P2973" s="46"/>
    </row>
    <row r="2974" spans="14:16" ht="12.75">
      <c r="N2974" s="46"/>
      <c r="O2974" s="46"/>
      <c r="P2974" s="46"/>
    </row>
    <row r="2975" spans="14:16" ht="12.75">
      <c r="N2975" s="46"/>
      <c r="O2975" s="46"/>
      <c r="P2975" s="46"/>
    </row>
    <row r="2976" spans="14:16" ht="12.75">
      <c r="N2976" s="46"/>
      <c r="O2976" s="46"/>
      <c r="P2976" s="46"/>
    </row>
    <row r="2977" spans="14:16" ht="12.75">
      <c r="N2977" s="46"/>
      <c r="O2977" s="46"/>
      <c r="P2977" s="46"/>
    </row>
    <row r="2978" spans="14:16" ht="12.75">
      <c r="N2978" s="46"/>
      <c r="O2978" s="46"/>
      <c r="P2978" s="46"/>
    </row>
    <row r="2979" spans="14:16" ht="12.75">
      <c r="N2979" s="46"/>
      <c r="O2979" s="46"/>
      <c r="P2979" s="46"/>
    </row>
    <row r="2980" spans="14:16" ht="12.75">
      <c r="N2980" s="46"/>
      <c r="O2980" s="46"/>
      <c r="P2980" s="46"/>
    </row>
    <row r="2981" spans="14:16" ht="12.75">
      <c r="N2981" s="46"/>
      <c r="O2981" s="46"/>
      <c r="P2981" s="46"/>
    </row>
    <row r="2982" spans="14:16" ht="12.75">
      <c r="N2982" s="46"/>
      <c r="O2982" s="46"/>
      <c r="P2982" s="46"/>
    </row>
    <row r="2983" spans="14:16" ht="12.75">
      <c r="N2983" s="46"/>
      <c r="O2983" s="46"/>
      <c r="P2983" s="46"/>
    </row>
    <row r="2984" spans="14:16" ht="12.75">
      <c r="N2984" s="46"/>
      <c r="O2984" s="46"/>
      <c r="P2984" s="46"/>
    </row>
    <row r="2985" spans="14:16" ht="12.75">
      <c r="N2985" s="46"/>
      <c r="O2985" s="46"/>
      <c r="P2985" s="46"/>
    </row>
    <row r="2986" spans="14:16" ht="12.75">
      <c r="N2986" s="46"/>
      <c r="O2986" s="46"/>
      <c r="P2986" s="46"/>
    </row>
    <row r="2987" spans="14:16" ht="12.75">
      <c r="N2987" s="46"/>
      <c r="O2987" s="46"/>
      <c r="P2987" s="46"/>
    </row>
    <row r="2988" spans="14:16" ht="12.75">
      <c r="N2988" s="46"/>
      <c r="O2988" s="46"/>
      <c r="P2988" s="46"/>
    </row>
    <row r="2989" spans="14:16" ht="12.75">
      <c r="N2989" s="46"/>
      <c r="O2989" s="46"/>
      <c r="P2989" s="46"/>
    </row>
    <row r="2990" spans="14:16" ht="12.75">
      <c r="N2990" s="46"/>
      <c r="O2990" s="46"/>
      <c r="P2990" s="46"/>
    </row>
    <row r="2991" spans="14:16" ht="12.75">
      <c r="N2991" s="46"/>
      <c r="O2991" s="46"/>
      <c r="P2991" s="46"/>
    </row>
    <row r="2992" spans="14:16" ht="12.75">
      <c r="N2992" s="46"/>
      <c r="O2992" s="46"/>
      <c r="P2992" s="46"/>
    </row>
    <row r="2993" spans="14:16" ht="12.75">
      <c r="N2993" s="46"/>
      <c r="O2993" s="46"/>
      <c r="P2993" s="46"/>
    </row>
    <row r="2994" spans="14:16" ht="12.75">
      <c r="N2994" s="46"/>
      <c r="O2994" s="46"/>
      <c r="P2994" s="46"/>
    </row>
    <row r="2995" spans="14:16" ht="12.75">
      <c r="N2995" s="46"/>
      <c r="O2995" s="46"/>
      <c r="P2995" s="46"/>
    </row>
    <row r="2996" spans="14:16" ht="12.75">
      <c r="N2996" s="46"/>
      <c r="O2996" s="46"/>
      <c r="P2996" s="46"/>
    </row>
    <row r="2997" spans="14:16" ht="12.75">
      <c r="N2997" s="46"/>
      <c r="O2997" s="46"/>
      <c r="P2997" s="46"/>
    </row>
    <row r="2998" spans="14:16" ht="12.75">
      <c r="N2998" s="46"/>
      <c r="O2998" s="46"/>
      <c r="P2998" s="46"/>
    </row>
    <row r="2999" spans="14:16" ht="12.75">
      <c r="N2999" s="46"/>
      <c r="O2999" s="46"/>
      <c r="P2999" s="46"/>
    </row>
    <row r="3000" spans="14:16" ht="12.75">
      <c r="N3000" s="46"/>
      <c r="O3000" s="46"/>
      <c r="P3000" s="46"/>
    </row>
    <row r="3001" spans="14:16" ht="12.75">
      <c r="N3001" s="46"/>
      <c r="O3001" s="46"/>
      <c r="P3001" s="46"/>
    </row>
    <row r="3002" spans="14:16" ht="12.75">
      <c r="N3002" s="46"/>
      <c r="O3002" s="46"/>
      <c r="P3002" s="46"/>
    </row>
    <row r="3003" spans="14:16" ht="12.75">
      <c r="N3003" s="46"/>
      <c r="O3003" s="46"/>
      <c r="P3003" s="46"/>
    </row>
    <row r="3004" spans="14:16" ht="12.75">
      <c r="N3004" s="46"/>
      <c r="O3004" s="46"/>
      <c r="P3004" s="46"/>
    </row>
    <row r="3005" spans="14:16" ht="12.75">
      <c r="N3005" s="46"/>
      <c r="O3005" s="46"/>
      <c r="P3005" s="46"/>
    </row>
    <row r="3006" spans="14:16" ht="12.75">
      <c r="N3006" s="46"/>
      <c r="O3006" s="46"/>
      <c r="P3006" s="46"/>
    </row>
    <row r="3007" spans="14:16" ht="12.75">
      <c r="N3007" s="46"/>
      <c r="O3007" s="46"/>
      <c r="P3007" s="46"/>
    </row>
    <row r="3008" spans="14:16" ht="12.75">
      <c r="N3008" s="46"/>
      <c r="O3008" s="46"/>
      <c r="P3008" s="46"/>
    </row>
    <row r="3009" spans="14:16" ht="12.75">
      <c r="N3009" s="46"/>
      <c r="O3009" s="46"/>
      <c r="P3009" s="46"/>
    </row>
    <row r="3010" spans="14:16" ht="12.75">
      <c r="N3010" s="46"/>
      <c r="O3010" s="46"/>
      <c r="P3010" s="46"/>
    </row>
    <row r="3011" spans="14:16" ht="12.75">
      <c r="N3011" s="46"/>
      <c r="O3011" s="46"/>
      <c r="P3011" s="46"/>
    </row>
    <row r="3012" spans="14:16" ht="12.75">
      <c r="N3012" s="46"/>
      <c r="O3012" s="46"/>
      <c r="P3012" s="46"/>
    </row>
    <row r="3013" spans="14:16" ht="12.75">
      <c r="N3013" s="46"/>
      <c r="O3013" s="46"/>
      <c r="P3013" s="46"/>
    </row>
    <row r="3014" spans="14:16" ht="12.75">
      <c r="N3014" s="46"/>
      <c r="O3014" s="46"/>
      <c r="P3014" s="46"/>
    </row>
    <row r="3015" spans="14:16" ht="12.75">
      <c r="N3015" s="46"/>
      <c r="O3015" s="46"/>
      <c r="P3015" s="46"/>
    </row>
    <row r="3016" spans="14:16" ht="12.75">
      <c r="N3016" s="46"/>
      <c r="O3016" s="46"/>
      <c r="P3016" s="46"/>
    </row>
    <row r="3017" spans="14:16" ht="12.75">
      <c r="N3017" s="46"/>
      <c r="O3017" s="46"/>
      <c r="P3017" s="46"/>
    </row>
    <row r="3018" spans="14:16" ht="12.75">
      <c r="N3018" s="46"/>
      <c r="O3018" s="46"/>
      <c r="P3018" s="46"/>
    </row>
    <row r="3019" spans="14:16" ht="12.75">
      <c r="N3019" s="46"/>
      <c r="O3019" s="46"/>
      <c r="P3019" s="46"/>
    </row>
    <row r="3020" spans="14:16" ht="12.75">
      <c r="N3020" s="46"/>
      <c r="O3020" s="46"/>
      <c r="P3020" s="46"/>
    </row>
    <row r="3021" spans="14:16" ht="12.75">
      <c r="N3021" s="46"/>
      <c r="O3021" s="46"/>
      <c r="P3021" s="46"/>
    </row>
    <row r="3022" spans="14:16" ht="12.75">
      <c r="N3022" s="46"/>
      <c r="O3022" s="46"/>
      <c r="P3022" s="46"/>
    </row>
    <row r="3023" spans="14:16" ht="12.75">
      <c r="N3023" s="46"/>
      <c r="O3023" s="46"/>
      <c r="P3023" s="46"/>
    </row>
    <row r="3024" spans="14:16" ht="12.75">
      <c r="N3024" s="46"/>
      <c r="O3024" s="46"/>
      <c r="P3024" s="46"/>
    </row>
    <row r="3025" spans="14:16" ht="12.75">
      <c r="N3025" s="46"/>
      <c r="O3025" s="46"/>
      <c r="P3025" s="46"/>
    </row>
    <row r="3026" spans="14:16" ht="12.75">
      <c r="N3026" s="46"/>
      <c r="O3026" s="46"/>
      <c r="P3026" s="46"/>
    </row>
    <row r="3027" spans="14:16" ht="12.75">
      <c r="N3027" s="46"/>
      <c r="O3027" s="46"/>
      <c r="P3027" s="46"/>
    </row>
    <row r="3028" spans="14:16" ht="12.75">
      <c r="N3028" s="46"/>
      <c r="O3028" s="46"/>
      <c r="P3028" s="46"/>
    </row>
    <row r="3029" spans="14:16" ht="12.75">
      <c r="N3029" s="46"/>
      <c r="O3029" s="46"/>
      <c r="P3029" s="46"/>
    </row>
    <row r="3030" spans="14:16" ht="12.75">
      <c r="N3030" s="46"/>
      <c r="O3030" s="46"/>
      <c r="P3030" s="46"/>
    </row>
    <row r="3031" spans="14:16" ht="12.75">
      <c r="N3031" s="46"/>
      <c r="O3031" s="46"/>
      <c r="P3031" s="46"/>
    </row>
    <row r="3032" spans="14:16" ht="12.75">
      <c r="N3032" s="46"/>
      <c r="O3032" s="46"/>
      <c r="P3032" s="46"/>
    </row>
    <row r="3033" spans="14:16" ht="12.75">
      <c r="N3033" s="46"/>
      <c r="O3033" s="46"/>
      <c r="P3033" s="46"/>
    </row>
    <row r="3034" spans="14:16" ht="12.75">
      <c r="N3034" s="46"/>
      <c r="O3034" s="46"/>
      <c r="P3034" s="46"/>
    </row>
    <row r="3035" spans="14:16" ht="12.75">
      <c r="N3035" s="46"/>
      <c r="O3035" s="46"/>
      <c r="P3035" s="46"/>
    </row>
    <row r="3036" spans="14:16" ht="12.75">
      <c r="N3036" s="46"/>
      <c r="O3036" s="46"/>
      <c r="P3036" s="46"/>
    </row>
    <row r="3037" spans="14:16" ht="12.75">
      <c r="N3037" s="46"/>
      <c r="O3037" s="46"/>
      <c r="P3037" s="46"/>
    </row>
    <row r="3038" spans="14:16" ht="12.75">
      <c r="N3038" s="46"/>
      <c r="O3038" s="46"/>
      <c r="P3038" s="46"/>
    </row>
    <row r="3039" spans="14:16" ht="12.75">
      <c r="N3039" s="46"/>
      <c r="O3039" s="46"/>
      <c r="P3039" s="46"/>
    </row>
    <row r="3040" spans="14:16" ht="12.75">
      <c r="N3040" s="46"/>
      <c r="O3040" s="46"/>
      <c r="P3040" s="46"/>
    </row>
    <row r="3041" spans="14:16" ht="12.75">
      <c r="N3041" s="46"/>
      <c r="O3041" s="46"/>
      <c r="P3041" s="46"/>
    </row>
    <row r="3042" spans="14:16" ht="12.75">
      <c r="N3042" s="46"/>
      <c r="O3042" s="46"/>
      <c r="P3042" s="46"/>
    </row>
    <row r="3043" spans="14:16" ht="12.75">
      <c r="N3043" s="46"/>
      <c r="O3043" s="46"/>
      <c r="P3043" s="46"/>
    </row>
    <row r="3044" spans="14:16" ht="12.75">
      <c r="N3044" s="46"/>
      <c r="O3044" s="46"/>
      <c r="P3044" s="46"/>
    </row>
    <row r="3045" spans="14:16" ht="12.75">
      <c r="N3045" s="46"/>
      <c r="O3045" s="46"/>
      <c r="P3045" s="46"/>
    </row>
    <row r="3046" spans="14:16" ht="12.75">
      <c r="N3046" s="46"/>
      <c r="O3046" s="46"/>
      <c r="P3046" s="46"/>
    </row>
    <row r="3047" spans="14:16" ht="12.75">
      <c r="N3047" s="46"/>
      <c r="O3047" s="46"/>
      <c r="P3047" s="46"/>
    </row>
    <row r="3048" spans="14:16" ht="12.75">
      <c r="N3048" s="46"/>
      <c r="O3048" s="46"/>
      <c r="P3048" s="46"/>
    </row>
    <row r="3049" spans="14:16" ht="12.75">
      <c r="N3049" s="46"/>
      <c r="O3049" s="46"/>
      <c r="P3049" s="46"/>
    </row>
    <row r="3050" spans="14:16" ht="12.75">
      <c r="N3050" s="46"/>
      <c r="O3050" s="46"/>
      <c r="P3050" s="46"/>
    </row>
    <row r="3051" spans="14:16" ht="12.75">
      <c r="N3051" s="46"/>
      <c r="O3051" s="46"/>
      <c r="P3051" s="46"/>
    </row>
    <row r="3052" spans="14:16" ht="12.75">
      <c r="N3052" s="46"/>
      <c r="O3052" s="46"/>
      <c r="P3052" s="46"/>
    </row>
    <row r="3053" spans="14:16" ht="12.75">
      <c r="N3053" s="46"/>
      <c r="O3053" s="46"/>
      <c r="P3053" s="46"/>
    </row>
    <row r="3054" spans="14:16" ht="12.75">
      <c r="N3054" s="46"/>
      <c r="O3054" s="46"/>
      <c r="P3054" s="46"/>
    </row>
    <row r="3055" spans="14:16" ht="12.75">
      <c r="N3055" s="46"/>
      <c r="O3055" s="46"/>
      <c r="P3055" s="46"/>
    </row>
    <row r="3056" spans="14:16" ht="12.75">
      <c r="N3056" s="46"/>
      <c r="O3056" s="46"/>
      <c r="P3056" s="46"/>
    </row>
    <row r="3057" spans="14:16" ht="12.75">
      <c r="N3057" s="46"/>
      <c r="O3057" s="46"/>
      <c r="P3057" s="46"/>
    </row>
    <row r="3058" spans="14:16" ht="12.75">
      <c r="N3058" s="46"/>
      <c r="O3058" s="46"/>
      <c r="P3058" s="46"/>
    </row>
    <row r="3059" spans="14:16" ht="12.75">
      <c r="N3059" s="46"/>
      <c r="O3059" s="46"/>
      <c r="P3059" s="46"/>
    </row>
    <row r="3060" spans="14:16" ht="12.75">
      <c r="N3060" s="46"/>
      <c r="O3060" s="46"/>
      <c r="P3060" s="46"/>
    </row>
    <row r="3061" spans="14:16" ht="12.75">
      <c r="N3061" s="46"/>
      <c r="O3061" s="46"/>
      <c r="P3061" s="46"/>
    </row>
    <row r="3062" spans="14:16" ht="12.75">
      <c r="N3062" s="46"/>
      <c r="O3062" s="46"/>
      <c r="P3062" s="46"/>
    </row>
    <row r="3063" spans="14:16" ht="12.75">
      <c r="N3063" s="46"/>
      <c r="O3063" s="46"/>
      <c r="P3063" s="46"/>
    </row>
    <row r="3064" spans="14:16" ht="12.75">
      <c r="N3064" s="46"/>
      <c r="O3064" s="46"/>
      <c r="P3064" s="46"/>
    </row>
    <row r="3065" spans="14:16" ht="12.75">
      <c r="N3065" s="46"/>
      <c r="O3065" s="46"/>
      <c r="P3065" s="46"/>
    </row>
    <row r="3066" spans="14:16" ht="12.75">
      <c r="N3066" s="46"/>
      <c r="O3066" s="46"/>
      <c r="P3066" s="46"/>
    </row>
    <row r="3067" spans="14:16" ht="12.75">
      <c r="N3067" s="46"/>
      <c r="O3067" s="46"/>
      <c r="P3067" s="46"/>
    </row>
    <row r="3068" spans="14:16" ht="12.75">
      <c r="N3068" s="46"/>
      <c r="O3068" s="46"/>
      <c r="P3068" s="46"/>
    </row>
    <row r="3069" spans="14:16" ht="12.75">
      <c r="N3069" s="46"/>
      <c r="O3069" s="46"/>
      <c r="P3069" s="46"/>
    </row>
    <row r="3070" spans="14:16" ht="12.75">
      <c r="N3070" s="46"/>
      <c r="O3070" s="46"/>
      <c r="P3070" s="46"/>
    </row>
    <row r="3071" spans="14:16" ht="12.75">
      <c r="N3071" s="46"/>
      <c r="O3071" s="46"/>
      <c r="P3071" s="46"/>
    </row>
    <row r="3072" spans="14:16" ht="12.75">
      <c r="N3072" s="46"/>
      <c r="O3072" s="46"/>
      <c r="P3072" s="46"/>
    </row>
    <row r="3073" spans="14:16" ht="12.75">
      <c r="N3073" s="46"/>
      <c r="O3073" s="46"/>
      <c r="P3073" s="46"/>
    </row>
    <row r="3074" spans="14:16" ht="12.75">
      <c r="N3074" s="46"/>
      <c r="O3074" s="46"/>
      <c r="P3074" s="46"/>
    </row>
    <row r="3075" spans="14:16" ht="12.75">
      <c r="N3075" s="46"/>
      <c r="O3075" s="46"/>
      <c r="P3075" s="46"/>
    </row>
    <row r="3076" spans="14:16" ht="12.75">
      <c r="N3076" s="46"/>
      <c r="O3076" s="46"/>
      <c r="P3076" s="46"/>
    </row>
    <row r="3077" spans="14:16" ht="12.75">
      <c r="N3077" s="46"/>
      <c r="O3077" s="46"/>
      <c r="P3077" s="46"/>
    </row>
    <row r="3078" spans="14:16" ht="12.75">
      <c r="N3078" s="46"/>
      <c r="O3078" s="46"/>
      <c r="P3078" s="46"/>
    </row>
    <row r="3079" spans="14:16" ht="12.75">
      <c r="N3079" s="46"/>
      <c r="O3079" s="46"/>
      <c r="P3079" s="46"/>
    </row>
    <row r="3080" spans="14:16" ht="12.75">
      <c r="N3080" s="46"/>
      <c r="O3080" s="46"/>
      <c r="P3080" s="46"/>
    </row>
    <row r="3081" spans="14:16" ht="12.75">
      <c r="N3081" s="46"/>
      <c r="O3081" s="46"/>
      <c r="P3081" s="46"/>
    </row>
    <row r="3082" spans="14:16" ht="12.75">
      <c r="N3082" s="46"/>
      <c r="O3082" s="46"/>
      <c r="P3082" s="46"/>
    </row>
    <row r="3083" spans="14:16" ht="12.75">
      <c r="N3083" s="46"/>
      <c r="O3083" s="46"/>
      <c r="P3083" s="46"/>
    </row>
    <row r="3084" spans="14:16" ht="12.75">
      <c r="N3084" s="46"/>
      <c r="O3084" s="46"/>
      <c r="P3084" s="46"/>
    </row>
    <row r="3085" spans="14:16" ht="12.75">
      <c r="N3085" s="46"/>
      <c r="O3085" s="46"/>
      <c r="P3085" s="46"/>
    </row>
    <row r="3086" spans="14:16" ht="12.75">
      <c r="N3086" s="46"/>
      <c r="O3086" s="46"/>
      <c r="P3086" s="46"/>
    </row>
    <row r="3087" spans="14:16" ht="12.75">
      <c r="N3087" s="46"/>
      <c r="O3087" s="46"/>
      <c r="P3087" s="46"/>
    </row>
    <row r="3088" spans="14:16" ht="12.75">
      <c r="N3088" s="46"/>
      <c r="O3088" s="46"/>
      <c r="P3088" s="46"/>
    </row>
    <row r="3089" spans="14:16" ht="12.75">
      <c r="N3089" s="46"/>
      <c r="O3089" s="46"/>
      <c r="P3089" s="46"/>
    </row>
    <row r="3090" spans="14:16" ht="12.75">
      <c r="N3090" s="46"/>
      <c r="O3090" s="46"/>
      <c r="P3090" s="46"/>
    </row>
    <row r="3091" spans="14:16" ht="12.75">
      <c r="N3091" s="46"/>
      <c r="O3091" s="46"/>
      <c r="P3091" s="46"/>
    </row>
    <row r="3092" spans="14:16" ht="12.75">
      <c r="N3092" s="46"/>
      <c r="O3092" s="46"/>
      <c r="P3092" s="46"/>
    </row>
    <row r="3093" spans="14:16" ht="12.75">
      <c r="N3093" s="46"/>
      <c r="O3093" s="46"/>
      <c r="P3093" s="46"/>
    </row>
    <row r="3094" spans="14:16" ht="12.75">
      <c r="N3094" s="46"/>
      <c r="O3094" s="46"/>
      <c r="P3094" s="46"/>
    </row>
    <row r="3095" spans="14:16" ht="12.75">
      <c r="N3095" s="46"/>
      <c r="O3095" s="46"/>
      <c r="P3095" s="46"/>
    </row>
    <row r="3096" spans="14:16" ht="12.75">
      <c r="N3096" s="46"/>
      <c r="O3096" s="46"/>
      <c r="P3096" s="46"/>
    </row>
    <row r="3097" spans="14:16" ht="12.75">
      <c r="N3097" s="46"/>
      <c r="O3097" s="46"/>
      <c r="P3097" s="46"/>
    </row>
    <row r="3098" spans="14:16" ht="12.75">
      <c r="N3098" s="46"/>
      <c r="O3098" s="46"/>
      <c r="P3098" s="46"/>
    </row>
    <row r="3099" spans="14:16" ht="12.75">
      <c r="N3099" s="46"/>
      <c r="O3099" s="46"/>
      <c r="P3099" s="46"/>
    </row>
    <row r="3100" spans="14:16" ht="12.75">
      <c r="N3100" s="46"/>
      <c r="O3100" s="46"/>
      <c r="P3100" s="46"/>
    </row>
    <row r="3101" spans="14:16" ht="12.75">
      <c r="N3101" s="46"/>
      <c r="O3101" s="46"/>
      <c r="P3101" s="46"/>
    </row>
    <row r="3102" spans="14:16" ht="12.75">
      <c r="N3102" s="46"/>
      <c r="O3102" s="46"/>
      <c r="P3102" s="46"/>
    </row>
    <row r="3103" spans="14:16" ht="12.75">
      <c r="N3103" s="46"/>
      <c r="O3103" s="46"/>
      <c r="P3103" s="46"/>
    </row>
    <row r="3104" spans="14:16" ht="12.75">
      <c r="N3104" s="46"/>
      <c r="O3104" s="46"/>
      <c r="P3104" s="46"/>
    </row>
    <row r="3105" spans="14:16" ht="12.75">
      <c r="N3105" s="46"/>
      <c r="O3105" s="46"/>
      <c r="P3105" s="46"/>
    </row>
    <row r="3106" spans="14:16" ht="12.75">
      <c r="N3106" s="46"/>
      <c r="O3106" s="46"/>
      <c r="P3106" s="46"/>
    </row>
    <row r="3107" spans="14:16" ht="12.75">
      <c r="N3107" s="46"/>
      <c r="O3107" s="46"/>
      <c r="P3107" s="46"/>
    </row>
    <row r="3108" spans="14:16" ht="12.75">
      <c r="N3108" s="46"/>
      <c r="O3108" s="46"/>
      <c r="P3108" s="46"/>
    </row>
    <row r="3109" spans="14:16" ht="12.75">
      <c r="N3109" s="46"/>
      <c r="O3109" s="46"/>
      <c r="P3109" s="46"/>
    </row>
    <row r="3110" spans="14:16" ht="12.75">
      <c r="N3110" s="46"/>
      <c r="O3110" s="46"/>
      <c r="P3110" s="46"/>
    </row>
    <row r="3111" spans="14:16" ht="12.75">
      <c r="N3111" s="46"/>
      <c r="O3111" s="46"/>
      <c r="P3111" s="46"/>
    </row>
    <row r="3112" spans="14:16" ht="12.75">
      <c r="N3112" s="46"/>
      <c r="O3112" s="46"/>
      <c r="P3112" s="46"/>
    </row>
    <row r="3113" spans="14:16" ht="12.75">
      <c r="N3113" s="46"/>
      <c r="O3113" s="46"/>
      <c r="P3113" s="46"/>
    </row>
    <row r="3114" spans="14:16" ht="12.75">
      <c r="N3114" s="46"/>
      <c r="O3114" s="46"/>
      <c r="P3114" s="46"/>
    </row>
    <row r="3115" spans="14:16" ht="12.75">
      <c r="N3115" s="46"/>
      <c r="O3115" s="46"/>
      <c r="P3115" s="46"/>
    </row>
    <row r="3116" spans="14:16" ht="12.75">
      <c r="N3116" s="46"/>
      <c r="O3116" s="46"/>
      <c r="P3116" s="46"/>
    </row>
    <row r="3117" spans="14:16" ht="12.75">
      <c r="N3117" s="46"/>
      <c r="O3117" s="46"/>
      <c r="P3117" s="46"/>
    </row>
    <row r="3118" spans="14:16" ht="12.75">
      <c r="N3118" s="46"/>
      <c r="O3118" s="46"/>
      <c r="P3118" s="46"/>
    </row>
    <row r="3119" spans="14:16" ht="12.75">
      <c r="N3119" s="46"/>
      <c r="O3119" s="46"/>
      <c r="P3119" s="46"/>
    </row>
    <row r="3120" spans="14:16" ht="12.75">
      <c r="N3120" s="46"/>
      <c r="O3120" s="46"/>
      <c r="P3120" s="46"/>
    </row>
    <row r="3121" spans="14:16" ht="12.75">
      <c r="N3121" s="46"/>
      <c r="O3121" s="46"/>
      <c r="P3121" s="46"/>
    </row>
    <row r="3122" spans="14:16" ht="12.75">
      <c r="N3122" s="46"/>
      <c r="O3122" s="46"/>
      <c r="P3122" s="46"/>
    </row>
    <row r="3123" spans="14:16" ht="12.75">
      <c r="N3123" s="46"/>
      <c r="O3123" s="46"/>
      <c r="P3123" s="46"/>
    </row>
    <row r="3124" spans="14:16" ht="12.75">
      <c r="N3124" s="46"/>
      <c r="O3124" s="46"/>
      <c r="P3124" s="46"/>
    </row>
    <row r="3125" spans="14:16" ht="12.75">
      <c r="N3125" s="46"/>
      <c r="O3125" s="46"/>
      <c r="P3125" s="46"/>
    </row>
    <row r="3126" spans="14:16" ht="12.75">
      <c r="N3126" s="46"/>
      <c r="O3126" s="46"/>
      <c r="P3126" s="46"/>
    </row>
    <row r="3127" spans="14:16" ht="12.75">
      <c r="N3127" s="46"/>
      <c r="O3127" s="46"/>
      <c r="P3127" s="46"/>
    </row>
    <row r="3128" spans="14:16" ht="12.75">
      <c r="N3128" s="46"/>
      <c r="O3128" s="46"/>
      <c r="P3128" s="46"/>
    </row>
    <row r="3129" spans="14:16" ht="12.75">
      <c r="N3129" s="46"/>
      <c r="O3129" s="46"/>
      <c r="P3129" s="46"/>
    </row>
    <row r="3130" spans="14:16" ht="12.75">
      <c r="N3130" s="46"/>
      <c r="O3130" s="46"/>
      <c r="P3130" s="46"/>
    </row>
    <row r="3131" spans="14:16" ht="12.75">
      <c r="N3131" s="46"/>
      <c r="O3131" s="46"/>
      <c r="P3131" s="46"/>
    </row>
    <row r="3132" spans="14:16" ht="12.75">
      <c r="N3132" s="46"/>
      <c r="O3132" s="46"/>
      <c r="P3132" s="46"/>
    </row>
    <row r="3133" spans="14:16" ht="12.75">
      <c r="N3133" s="46"/>
      <c r="O3133" s="46"/>
      <c r="P3133" s="46"/>
    </row>
    <row r="3134" spans="14:16" ht="12.75">
      <c r="N3134" s="46"/>
      <c r="O3134" s="46"/>
      <c r="P3134" s="46"/>
    </row>
    <row r="3135" spans="14:16" ht="12.75">
      <c r="N3135" s="46"/>
      <c r="O3135" s="46"/>
      <c r="P3135" s="46"/>
    </row>
    <row r="3136" spans="14:16" ht="12.75">
      <c r="N3136" s="46"/>
      <c r="O3136" s="46"/>
      <c r="P3136" s="46"/>
    </row>
    <row r="3137" spans="14:16" ht="12.75">
      <c r="N3137" s="46"/>
      <c r="O3137" s="46"/>
      <c r="P3137" s="46"/>
    </row>
    <row r="3138" spans="14:16" ht="12.75">
      <c r="N3138" s="46"/>
      <c r="O3138" s="46"/>
      <c r="P3138" s="46"/>
    </row>
    <row r="3139" spans="14:16" ht="12.75">
      <c r="N3139" s="46"/>
      <c r="O3139" s="46"/>
      <c r="P3139" s="46"/>
    </row>
    <row r="3140" spans="14:16" ht="12.75">
      <c r="N3140" s="46"/>
      <c r="O3140" s="46"/>
      <c r="P3140" s="46"/>
    </row>
    <row r="3141" spans="14:16" ht="12.75">
      <c r="N3141" s="46"/>
      <c r="O3141" s="46"/>
      <c r="P3141" s="46"/>
    </row>
    <row r="3142" spans="14:16" ht="12.75">
      <c r="N3142" s="46"/>
      <c r="O3142" s="46"/>
      <c r="P3142" s="46"/>
    </row>
    <row r="3143" spans="14:16" ht="12.75">
      <c r="N3143" s="46"/>
      <c r="O3143" s="46"/>
      <c r="P3143" s="46"/>
    </row>
    <row r="3144" spans="14:16" ht="12.75">
      <c r="N3144" s="46"/>
      <c r="O3144" s="46"/>
      <c r="P3144" s="46"/>
    </row>
    <row r="3145" spans="14:16" ht="12.75">
      <c r="N3145" s="46"/>
      <c r="O3145" s="46"/>
      <c r="P3145" s="46"/>
    </row>
    <row r="3146" spans="14:16" ht="12.75">
      <c r="N3146" s="46"/>
      <c r="O3146" s="46"/>
      <c r="P3146" s="46"/>
    </row>
    <row r="3147" spans="14:16" ht="12.75">
      <c r="N3147" s="46"/>
      <c r="O3147" s="46"/>
      <c r="P3147" s="46"/>
    </row>
    <row r="3148" spans="14:16" ht="12.75">
      <c r="N3148" s="46"/>
      <c r="O3148" s="46"/>
      <c r="P3148" s="46"/>
    </row>
    <row r="3149" spans="14:16" ht="12.75">
      <c r="N3149" s="46"/>
      <c r="O3149" s="46"/>
      <c r="P3149" s="46"/>
    </row>
    <row r="3150" spans="14:16" ht="12.75">
      <c r="N3150" s="46"/>
      <c r="O3150" s="46"/>
      <c r="P3150" s="46"/>
    </row>
    <row r="3151" spans="14:16" ht="12.75">
      <c r="N3151" s="46"/>
      <c r="O3151" s="46"/>
      <c r="P3151" s="46"/>
    </row>
    <row r="3152" spans="14:16" ht="12.75">
      <c r="N3152" s="46"/>
      <c r="O3152" s="46"/>
      <c r="P3152" s="46"/>
    </row>
    <row r="3153" spans="14:16" ht="12.75">
      <c r="N3153" s="46"/>
      <c r="O3153" s="46"/>
      <c r="P3153" s="46"/>
    </row>
    <row r="3154" spans="14:16" ht="12.75">
      <c r="N3154" s="46"/>
      <c r="O3154" s="46"/>
      <c r="P3154" s="46"/>
    </row>
    <row r="3155" spans="14:16" ht="12.75">
      <c r="N3155" s="46"/>
      <c r="O3155" s="46"/>
      <c r="P3155" s="46"/>
    </row>
    <row r="3156" spans="14:16" ht="12.75">
      <c r="N3156" s="46"/>
      <c r="O3156" s="46"/>
      <c r="P3156" s="46"/>
    </row>
    <row r="3157" spans="14:16" ht="12.75">
      <c r="N3157" s="46"/>
      <c r="O3157" s="46"/>
      <c r="P3157" s="46"/>
    </row>
    <row r="3158" spans="14:16" ht="12.75">
      <c r="N3158" s="46"/>
      <c r="O3158" s="46"/>
      <c r="P3158" s="46"/>
    </row>
    <row r="3159" spans="14:16" ht="12.75">
      <c r="N3159" s="46"/>
      <c r="O3159" s="46"/>
      <c r="P3159" s="46"/>
    </row>
    <row r="3160" spans="14:16" ht="12.75">
      <c r="N3160" s="46"/>
      <c r="O3160" s="46"/>
      <c r="P3160" s="46"/>
    </row>
    <row r="3161" spans="14:16" ht="12.75">
      <c r="N3161" s="46"/>
      <c r="O3161" s="46"/>
      <c r="P3161" s="46"/>
    </row>
    <row r="3162" spans="14:16" ht="12.75">
      <c r="N3162" s="46"/>
      <c r="O3162" s="46"/>
      <c r="P3162" s="46"/>
    </row>
    <row r="3163" spans="14:16" ht="12.75">
      <c r="N3163" s="46"/>
      <c r="O3163" s="46"/>
      <c r="P3163" s="46"/>
    </row>
    <row r="3164" spans="14:16" ht="12.75">
      <c r="N3164" s="46"/>
      <c r="O3164" s="46"/>
      <c r="P3164" s="46"/>
    </row>
    <row r="3165" spans="14:16" ht="12.75">
      <c r="N3165" s="46"/>
      <c r="O3165" s="46"/>
      <c r="P3165" s="46"/>
    </row>
    <row r="3166" spans="14:16" ht="12.75">
      <c r="N3166" s="46"/>
      <c r="O3166" s="46"/>
      <c r="P3166" s="46"/>
    </row>
    <row r="3167" spans="14:16" ht="12.75">
      <c r="N3167" s="46"/>
      <c r="O3167" s="46"/>
      <c r="P3167" s="46"/>
    </row>
    <row r="3168" spans="14:16" ht="12.75">
      <c r="N3168" s="46"/>
      <c r="O3168" s="46"/>
      <c r="P3168" s="46"/>
    </row>
    <row r="3169" spans="14:16" ht="12.75">
      <c r="N3169" s="46"/>
      <c r="O3169" s="46"/>
      <c r="P3169" s="46"/>
    </row>
    <row r="3170" spans="14:16" ht="12.75">
      <c r="N3170" s="46"/>
      <c r="O3170" s="46"/>
      <c r="P3170" s="46"/>
    </row>
    <row r="3171" spans="14:16" ht="12.75">
      <c r="N3171" s="46"/>
      <c r="O3171" s="46"/>
      <c r="P3171" s="46"/>
    </row>
    <row r="3172" spans="14:16" ht="12.75">
      <c r="N3172" s="46"/>
      <c r="O3172" s="46"/>
      <c r="P3172" s="46"/>
    </row>
    <row r="3173" spans="14:16" ht="12.75">
      <c r="N3173" s="46"/>
      <c r="O3173" s="46"/>
      <c r="P3173" s="46"/>
    </row>
    <row r="3174" spans="14:16" ht="12.75">
      <c r="N3174" s="46"/>
      <c r="O3174" s="46"/>
      <c r="P3174" s="46"/>
    </row>
    <row r="3175" spans="14:16" ht="12.75">
      <c r="N3175" s="46"/>
      <c r="O3175" s="46"/>
      <c r="P3175" s="46"/>
    </row>
    <row r="3176" spans="14:16" ht="12.75">
      <c r="N3176" s="46"/>
      <c r="O3176" s="46"/>
      <c r="P3176" s="46"/>
    </row>
    <row r="3177" spans="14:16" ht="12.75">
      <c r="N3177" s="46"/>
      <c r="O3177" s="46"/>
      <c r="P3177" s="46"/>
    </row>
    <row r="3178" spans="14:16" ht="12.75">
      <c r="N3178" s="46"/>
      <c r="O3178" s="46"/>
      <c r="P3178" s="46"/>
    </row>
    <row r="3179" spans="14:16" ht="12.75">
      <c r="N3179" s="46"/>
      <c r="O3179" s="46"/>
      <c r="P3179" s="46"/>
    </row>
    <row r="3180" spans="14:16" ht="12.75">
      <c r="N3180" s="46"/>
      <c r="O3180" s="46"/>
      <c r="P3180" s="46"/>
    </row>
    <row r="3181" spans="14:16" ht="12.75">
      <c r="N3181" s="46"/>
      <c r="O3181" s="46"/>
      <c r="P3181" s="46"/>
    </row>
    <row r="3182" spans="14:16" ht="12.75">
      <c r="N3182" s="46"/>
      <c r="O3182" s="46"/>
      <c r="P3182" s="46"/>
    </row>
    <row r="3183" spans="14:16" ht="12.75">
      <c r="N3183" s="46"/>
      <c r="O3183" s="46"/>
      <c r="P3183" s="46"/>
    </row>
    <row r="3184" spans="14:16" ht="12.75">
      <c r="N3184" s="46"/>
      <c r="O3184" s="46"/>
      <c r="P3184" s="46"/>
    </row>
    <row r="3185" spans="14:16" ht="12.75">
      <c r="N3185" s="46"/>
      <c r="O3185" s="46"/>
      <c r="P3185" s="46"/>
    </row>
    <row r="3186" spans="14:16" ht="12.75">
      <c r="N3186" s="46"/>
      <c r="O3186" s="46"/>
      <c r="P3186" s="46"/>
    </row>
    <row r="3187" spans="14:16" ht="12.75">
      <c r="N3187" s="46"/>
      <c r="O3187" s="46"/>
      <c r="P3187" s="46"/>
    </row>
    <row r="3188" spans="14:16" ht="12.75">
      <c r="N3188" s="46"/>
      <c r="O3188" s="46"/>
      <c r="P3188" s="46"/>
    </row>
    <row r="3189" spans="14:16" ht="12.75">
      <c r="N3189" s="46"/>
      <c r="O3189" s="46"/>
      <c r="P3189" s="46"/>
    </row>
    <row r="3190" spans="14:16" ht="12.75">
      <c r="N3190" s="46"/>
      <c r="O3190" s="46"/>
      <c r="P3190" s="46"/>
    </row>
    <row r="3191" spans="14:16" ht="12.75">
      <c r="N3191" s="46"/>
      <c r="O3191" s="46"/>
      <c r="P3191" s="46"/>
    </row>
    <row r="3192" spans="14:16" ht="12.75">
      <c r="N3192" s="46"/>
      <c r="O3192" s="46"/>
      <c r="P3192" s="46"/>
    </row>
    <row r="3193" spans="14:16" ht="12.75">
      <c r="N3193" s="46"/>
      <c r="O3193" s="46"/>
      <c r="P3193" s="46"/>
    </row>
    <row r="3194" spans="14:16" ht="12.75">
      <c r="N3194" s="46"/>
      <c r="O3194" s="46"/>
      <c r="P3194" s="46"/>
    </row>
    <row r="3195" spans="14:16" ht="12.75">
      <c r="N3195" s="46"/>
      <c r="O3195" s="46"/>
      <c r="P3195" s="46"/>
    </row>
    <row r="3196" spans="14:16" ht="12.75">
      <c r="N3196" s="46"/>
      <c r="O3196" s="46"/>
      <c r="P3196" s="46"/>
    </row>
    <row r="3197" spans="14:16" ht="12.75">
      <c r="N3197" s="46"/>
      <c r="O3197" s="46"/>
      <c r="P3197" s="46"/>
    </row>
    <row r="3198" spans="14:16" ht="12.75">
      <c r="N3198" s="46"/>
      <c r="O3198" s="46"/>
      <c r="P3198" s="46"/>
    </row>
    <row r="3199" spans="14:16" ht="12.75">
      <c r="N3199" s="46"/>
      <c r="O3199" s="46"/>
      <c r="P3199" s="46"/>
    </row>
    <row r="3200" spans="14:16" ht="12.75">
      <c r="N3200" s="46"/>
      <c r="O3200" s="46"/>
      <c r="P3200" s="46"/>
    </row>
    <row r="3201" spans="14:16" ht="12.75">
      <c r="N3201" s="46"/>
      <c r="O3201" s="46"/>
      <c r="P3201" s="46"/>
    </row>
    <row r="3202" spans="14:16" ht="12.75">
      <c r="N3202" s="46"/>
      <c r="O3202" s="46"/>
      <c r="P3202" s="46"/>
    </row>
    <row r="3203" spans="14:16" ht="12.75">
      <c r="N3203" s="46"/>
      <c r="O3203" s="46"/>
      <c r="P3203" s="46"/>
    </row>
    <row r="3204" spans="14:16" ht="12.75">
      <c r="N3204" s="46"/>
      <c r="O3204" s="46"/>
      <c r="P3204" s="46"/>
    </row>
    <row r="3205" spans="14:16" ht="12.75">
      <c r="N3205" s="46"/>
      <c r="O3205" s="46"/>
      <c r="P3205" s="46"/>
    </row>
    <row r="3206" spans="14:16" ht="12.75">
      <c r="N3206" s="46"/>
      <c r="O3206" s="46"/>
      <c r="P3206" s="46"/>
    </row>
    <row r="3207" spans="14:16" ht="12.75">
      <c r="N3207" s="46"/>
      <c r="O3207" s="46"/>
      <c r="P3207" s="46"/>
    </row>
    <row r="3208" spans="14:16" ht="12.75">
      <c r="N3208" s="46"/>
      <c r="O3208" s="46"/>
      <c r="P3208" s="46"/>
    </row>
    <row r="3209" spans="14:16" ht="12.75">
      <c r="N3209" s="46"/>
      <c r="O3209" s="46"/>
      <c r="P3209" s="46"/>
    </row>
    <row r="3210" spans="14:16" ht="12.75">
      <c r="N3210" s="46"/>
      <c r="O3210" s="46"/>
      <c r="P3210" s="46"/>
    </row>
    <row r="3211" spans="14:16" ht="12.75">
      <c r="N3211" s="46"/>
      <c r="O3211" s="46"/>
      <c r="P3211" s="46"/>
    </row>
    <row r="3212" spans="14:16" ht="12.75">
      <c r="N3212" s="46"/>
      <c r="O3212" s="46"/>
      <c r="P3212" s="46"/>
    </row>
    <row r="3213" spans="14:16" ht="12.75">
      <c r="N3213" s="46"/>
      <c r="O3213" s="46"/>
      <c r="P3213" s="46"/>
    </row>
    <row r="3214" spans="14:16" ht="12.75">
      <c r="N3214" s="46"/>
      <c r="O3214" s="46"/>
      <c r="P3214" s="46"/>
    </row>
    <row r="3215" spans="14:16" ht="12.75">
      <c r="N3215" s="46"/>
      <c r="O3215" s="46"/>
      <c r="P3215" s="46"/>
    </row>
    <row r="3216" spans="14:16" ht="12.75">
      <c r="N3216" s="46"/>
      <c r="O3216" s="46"/>
      <c r="P3216" s="46"/>
    </row>
    <row r="3217" spans="14:16" ht="12.75">
      <c r="N3217" s="46"/>
      <c r="O3217" s="46"/>
      <c r="P3217" s="46"/>
    </row>
    <row r="3218" spans="14:16" ht="12.75">
      <c r="N3218" s="46"/>
      <c r="O3218" s="46"/>
      <c r="P3218" s="46"/>
    </row>
    <row r="3219" spans="14:16" ht="12.75">
      <c r="N3219" s="46"/>
      <c r="O3219" s="46"/>
      <c r="P3219" s="46"/>
    </row>
    <row r="3220" spans="14:16" ht="12.75">
      <c r="N3220" s="46"/>
      <c r="O3220" s="46"/>
      <c r="P3220" s="46"/>
    </row>
    <row r="3221" spans="14:16" ht="12.75">
      <c r="N3221" s="46"/>
      <c r="O3221" s="46"/>
      <c r="P3221" s="46"/>
    </row>
    <row r="3222" spans="14:16" ht="12.75">
      <c r="N3222" s="46"/>
      <c r="O3222" s="46"/>
      <c r="P3222" s="46"/>
    </row>
    <row r="3223" spans="14:16" ht="12.75">
      <c r="N3223" s="46"/>
      <c r="O3223" s="46"/>
      <c r="P3223" s="46"/>
    </row>
    <row r="3224" spans="14:16" ht="12.75">
      <c r="N3224" s="46"/>
      <c r="O3224" s="46"/>
      <c r="P3224" s="46"/>
    </row>
    <row r="3225" spans="14:16" ht="12.75">
      <c r="N3225" s="46"/>
      <c r="O3225" s="46"/>
      <c r="P3225" s="46"/>
    </row>
    <row r="3226" spans="14:16" ht="12.75">
      <c r="N3226" s="46"/>
      <c r="O3226" s="46"/>
      <c r="P3226" s="46"/>
    </row>
    <row r="3227" spans="14:16" ht="12.75">
      <c r="N3227" s="46"/>
      <c r="O3227" s="46"/>
      <c r="P3227" s="46"/>
    </row>
    <row r="3228" spans="14:16" ht="12.75">
      <c r="N3228" s="46"/>
      <c r="O3228" s="46"/>
      <c r="P3228" s="46"/>
    </row>
    <row r="3229" spans="14:16" ht="12.75">
      <c r="N3229" s="46"/>
      <c r="O3229" s="46"/>
      <c r="P3229" s="46"/>
    </row>
    <row r="3230" spans="14:16" ht="12.75">
      <c r="N3230" s="46"/>
      <c r="O3230" s="46"/>
      <c r="P3230" s="46"/>
    </row>
    <row r="3231" spans="14:16" ht="12.75">
      <c r="N3231" s="46"/>
      <c r="O3231" s="46"/>
      <c r="P3231" s="46"/>
    </row>
    <row r="3232" spans="14:16" ht="12.75">
      <c r="N3232" s="46"/>
      <c r="O3232" s="46"/>
      <c r="P3232" s="46"/>
    </row>
    <row r="3233" spans="14:16" ht="12.75">
      <c r="N3233" s="46"/>
      <c r="O3233" s="46"/>
      <c r="P3233" s="46"/>
    </row>
    <row r="3234" spans="14:16" ht="12.75">
      <c r="N3234" s="46"/>
      <c r="O3234" s="46"/>
      <c r="P3234" s="46"/>
    </row>
    <row r="3235" spans="14:16" ht="12.75">
      <c r="N3235" s="46"/>
      <c r="O3235" s="46"/>
      <c r="P3235" s="46"/>
    </row>
    <row r="3236" spans="14:16" ht="12.75">
      <c r="N3236" s="46"/>
      <c r="O3236" s="46"/>
      <c r="P3236" s="46"/>
    </row>
    <row r="3237" spans="14:16" ht="12.75">
      <c r="N3237" s="46"/>
      <c r="O3237" s="46"/>
      <c r="P3237" s="46"/>
    </row>
    <row r="3238" spans="14:16" ht="12.75">
      <c r="N3238" s="46"/>
      <c r="O3238" s="46"/>
      <c r="P3238" s="46"/>
    </row>
    <row r="3239" spans="14:16" ht="12.75">
      <c r="N3239" s="46"/>
      <c r="O3239" s="46"/>
      <c r="P3239" s="46"/>
    </row>
    <row r="3240" spans="14:16" ht="12.75">
      <c r="N3240" s="46"/>
      <c r="O3240" s="46"/>
      <c r="P3240" s="46"/>
    </row>
    <row r="3241" spans="14:16" ht="12.75">
      <c r="N3241" s="46"/>
      <c r="O3241" s="46"/>
      <c r="P3241" s="46"/>
    </row>
    <row r="3242" spans="14:16" ht="12.75">
      <c r="N3242" s="46"/>
      <c r="O3242" s="46"/>
      <c r="P3242" s="46"/>
    </row>
    <row r="3243" spans="14:16" ht="12.75">
      <c r="N3243" s="46"/>
      <c r="O3243" s="46"/>
      <c r="P3243" s="46"/>
    </row>
    <row r="3244" spans="14:16" ht="12.75">
      <c r="N3244" s="46"/>
      <c r="O3244" s="46"/>
      <c r="P3244" s="46"/>
    </row>
    <row r="3245" spans="14:16" ht="12.75">
      <c r="N3245" s="46"/>
      <c r="O3245" s="46"/>
      <c r="P3245" s="46"/>
    </row>
    <row r="3246" spans="14:16" ht="12.75">
      <c r="N3246" s="46"/>
      <c r="O3246" s="46"/>
      <c r="P3246" s="46"/>
    </row>
    <row r="3247" spans="14:16" ht="12.75">
      <c r="N3247" s="46"/>
      <c r="O3247" s="46"/>
      <c r="P3247" s="46"/>
    </row>
    <row r="3248" spans="14:16" ht="12.75">
      <c r="N3248" s="46"/>
      <c r="O3248" s="46"/>
      <c r="P3248" s="46"/>
    </row>
    <row r="3249" spans="14:16" ht="12.75">
      <c r="N3249" s="46"/>
      <c r="O3249" s="46"/>
      <c r="P3249" s="46"/>
    </row>
    <row r="3250" spans="14:16" ht="12.75">
      <c r="N3250" s="46"/>
      <c r="O3250" s="46"/>
      <c r="P3250" s="46"/>
    </row>
    <row r="3251" spans="14:16" ht="12.75">
      <c r="N3251" s="46"/>
      <c r="O3251" s="46"/>
      <c r="P3251" s="46"/>
    </row>
    <row r="3252" spans="14:16" ht="12.75">
      <c r="N3252" s="46"/>
      <c r="O3252" s="46"/>
      <c r="P3252" s="46"/>
    </row>
    <row r="3253" spans="14:16" ht="12.75">
      <c r="N3253" s="46"/>
      <c r="O3253" s="46"/>
      <c r="P3253" s="46"/>
    </row>
    <row r="3254" spans="14:16" ht="12.75">
      <c r="N3254" s="46"/>
      <c r="O3254" s="46"/>
      <c r="P3254" s="46"/>
    </row>
    <row r="3255" spans="14:16" ht="12.75">
      <c r="N3255" s="46"/>
      <c r="O3255" s="46"/>
      <c r="P3255" s="46"/>
    </row>
    <row r="3256" spans="14:16" ht="12.75">
      <c r="N3256" s="46"/>
      <c r="O3256" s="46"/>
      <c r="P3256" s="46"/>
    </row>
    <row r="3257" spans="14:16" ht="12.75">
      <c r="N3257" s="46"/>
      <c r="O3257" s="46"/>
      <c r="P3257" s="46"/>
    </row>
    <row r="3258" spans="14:16" ht="12.75">
      <c r="N3258" s="46"/>
      <c r="O3258" s="46"/>
      <c r="P3258" s="46"/>
    </row>
    <row r="3259" spans="14:16" ht="12.75">
      <c r="N3259" s="46"/>
      <c r="O3259" s="46"/>
      <c r="P3259" s="46"/>
    </row>
    <row r="3260" spans="14:16" ht="12.75">
      <c r="N3260" s="46"/>
      <c r="O3260" s="46"/>
      <c r="P3260" s="46"/>
    </row>
    <row r="3261" spans="14:16" ht="12.75">
      <c r="N3261" s="46"/>
      <c r="O3261" s="46"/>
      <c r="P3261" s="46"/>
    </row>
    <row r="3262" spans="14:16" ht="12.75">
      <c r="N3262" s="46"/>
      <c r="O3262" s="46"/>
      <c r="P3262" s="46"/>
    </row>
    <row r="3263" spans="14:16" ht="12.75">
      <c r="N3263" s="46"/>
      <c r="O3263" s="46"/>
      <c r="P3263" s="46"/>
    </row>
    <row r="3264" spans="14:16" ht="12.75">
      <c r="N3264" s="46"/>
      <c r="O3264" s="46"/>
      <c r="P3264" s="46"/>
    </row>
    <row r="3265" spans="14:16" ht="12.75">
      <c r="N3265" s="46"/>
      <c r="O3265" s="46"/>
      <c r="P3265" s="46"/>
    </row>
    <row r="3266" spans="14:16" ht="12.75">
      <c r="N3266" s="46"/>
      <c r="O3266" s="46"/>
      <c r="P3266" s="46"/>
    </row>
    <row r="3267" spans="14:16" ht="12.75">
      <c r="N3267" s="46"/>
      <c r="O3267" s="46"/>
      <c r="P3267" s="46"/>
    </row>
    <row r="3268" spans="14:16" ht="12.75">
      <c r="N3268" s="46"/>
      <c r="O3268" s="46"/>
      <c r="P3268" s="46"/>
    </row>
    <row r="3269" spans="14:16" ht="12.75">
      <c r="N3269" s="46"/>
      <c r="O3269" s="46"/>
      <c r="P3269" s="46"/>
    </row>
    <row r="3270" spans="14:16" ht="12.75">
      <c r="N3270" s="46"/>
      <c r="O3270" s="46"/>
      <c r="P3270" s="46"/>
    </row>
    <row r="3271" spans="14:16" ht="12.75">
      <c r="N3271" s="46"/>
      <c r="O3271" s="46"/>
      <c r="P3271" s="46"/>
    </row>
    <row r="3272" spans="14:16" ht="12.75">
      <c r="N3272" s="46"/>
      <c r="O3272" s="46"/>
      <c r="P3272" s="46"/>
    </row>
    <row r="3273" spans="14:16" ht="12.75">
      <c r="N3273" s="46"/>
      <c r="O3273" s="46"/>
      <c r="P3273" s="46"/>
    </row>
    <row r="3274" spans="14:16" ht="12.75">
      <c r="N3274" s="46"/>
      <c r="O3274" s="46"/>
      <c r="P3274" s="46"/>
    </row>
    <row r="3275" spans="14:16" ht="12.75">
      <c r="N3275" s="46"/>
      <c r="O3275" s="46"/>
      <c r="P3275" s="46"/>
    </row>
    <row r="3276" spans="14:16" ht="12.75">
      <c r="N3276" s="46"/>
      <c r="O3276" s="46"/>
      <c r="P3276" s="46"/>
    </row>
    <row r="3277" spans="14:16" ht="12.75">
      <c r="N3277" s="46"/>
      <c r="O3277" s="46"/>
      <c r="P3277" s="46"/>
    </row>
    <row r="3278" spans="14:16" ht="12.75">
      <c r="N3278" s="46"/>
      <c r="O3278" s="46"/>
      <c r="P3278" s="46"/>
    </row>
    <row r="3279" spans="14:16" ht="12.75">
      <c r="N3279" s="46"/>
      <c r="O3279" s="46"/>
      <c r="P3279" s="46"/>
    </row>
    <row r="3280" spans="14:16" ht="12.75">
      <c r="N3280" s="46"/>
      <c r="O3280" s="46"/>
      <c r="P3280" s="46"/>
    </row>
    <row r="3281" spans="14:16" ht="12.75">
      <c r="N3281" s="46"/>
      <c r="O3281" s="46"/>
      <c r="P3281" s="46"/>
    </row>
    <row r="3282" spans="14:16" ht="12.75">
      <c r="N3282" s="46"/>
      <c r="O3282" s="46"/>
      <c r="P3282" s="46"/>
    </row>
    <row r="3283" spans="14:16" ht="12.75">
      <c r="N3283" s="46"/>
      <c r="O3283" s="46"/>
      <c r="P3283" s="46"/>
    </row>
    <row r="3284" spans="14:16" ht="12.75">
      <c r="N3284" s="46"/>
      <c r="O3284" s="46"/>
      <c r="P3284" s="46"/>
    </row>
    <row r="3285" spans="14:16" ht="12.75">
      <c r="N3285" s="46"/>
      <c r="O3285" s="46"/>
      <c r="P3285" s="46"/>
    </row>
    <row r="3286" spans="14:16" ht="12.75">
      <c r="N3286" s="46"/>
      <c r="O3286" s="46"/>
      <c r="P3286" s="46"/>
    </row>
    <row r="3287" spans="14:16" ht="12.75">
      <c r="N3287" s="46"/>
      <c r="O3287" s="46"/>
      <c r="P3287" s="46"/>
    </row>
    <row r="3288" spans="14:16" ht="12.75">
      <c r="N3288" s="46"/>
      <c r="O3288" s="46"/>
      <c r="P3288" s="46"/>
    </row>
    <row r="3289" spans="14:16" ht="12.75">
      <c r="N3289" s="46"/>
      <c r="O3289" s="46"/>
      <c r="P3289" s="46"/>
    </row>
    <row r="3290" spans="14:16" ht="12.75">
      <c r="N3290" s="46"/>
      <c r="O3290" s="46"/>
      <c r="P3290" s="46"/>
    </row>
    <row r="3291" spans="14:16" ht="12.75">
      <c r="N3291" s="46"/>
      <c r="O3291" s="46"/>
      <c r="P3291" s="46"/>
    </row>
    <row r="3292" spans="14:16" ht="12.75">
      <c r="N3292" s="46"/>
      <c r="O3292" s="46"/>
      <c r="P3292" s="46"/>
    </row>
    <row r="3293" spans="14:16" ht="12.75">
      <c r="N3293" s="46"/>
      <c r="O3293" s="46"/>
      <c r="P3293" s="46"/>
    </row>
    <row r="3294" spans="14:16" ht="12.75">
      <c r="N3294" s="46"/>
      <c r="O3294" s="46"/>
      <c r="P3294" s="46"/>
    </row>
    <row r="3295" spans="14:16" ht="12.75">
      <c r="N3295" s="46"/>
      <c r="O3295" s="46"/>
      <c r="P3295" s="46"/>
    </row>
    <row r="3296" spans="14:16" ht="12.75">
      <c r="N3296" s="46"/>
      <c r="O3296" s="46"/>
      <c r="P3296" s="46"/>
    </row>
    <row r="3297" spans="14:16" ht="12.75">
      <c r="N3297" s="46"/>
      <c r="O3297" s="46"/>
      <c r="P3297" s="46"/>
    </row>
    <row r="3298" spans="14:16" ht="12.75">
      <c r="N3298" s="46"/>
      <c r="O3298" s="46"/>
      <c r="P3298" s="46"/>
    </row>
    <row r="3299" spans="14:16" ht="12.75">
      <c r="N3299" s="46"/>
      <c r="O3299" s="46"/>
      <c r="P3299" s="46"/>
    </row>
    <row r="3300" spans="14:16" ht="12.75">
      <c r="N3300" s="46"/>
      <c r="O3300" s="46"/>
      <c r="P3300" s="46"/>
    </row>
    <row r="3301" spans="14:16" ht="12.75">
      <c r="N3301" s="46"/>
      <c r="O3301" s="46"/>
      <c r="P3301" s="46"/>
    </row>
    <row r="3302" spans="14:16" ht="12.75">
      <c r="N3302" s="46"/>
      <c r="O3302" s="46"/>
      <c r="P3302" s="46"/>
    </row>
    <row r="3303" spans="14:16" ht="12.75">
      <c r="N3303" s="46"/>
      <c r="O3303" s="46"/>
      <c r="P3303" s="46"/>
    </row>
    <row r="3304" spans="14:16" ht="12.75">
      <c r="N3304" s="46"/>
      <c r="O3304" s="46"/>
      <c r="P3304" s="46"/>
    </row>
    <row r="3305" spans="14:16" ht="12.75">
      <c r="N3305" s="46"/>
      <c r="O3305" s="46"/>
      <c r="P3305" s="46"/>
    </row>
    <row r="3306" spans="14:16" ht="12.75">
      <c r="N3306" s="46"/>
      <c r="O3306" s="46"/>
      <c r="P3306" s="46"/>
    </row>
    <row r="3307" spans="14:16" ht="12.75">
      <c r="N3307" s="46"/>
      <c r="O3307" s="46"/>
      <c r="P3307" s="46"/>
    </row>
    <row r="3308" spans="14:16" ht="12.75">
      <c r="N3308" s="46"/>
      <c r="O3308" s="46"/>
      <c r="P3308" s="46"/>
    </row>
    <row r="3309" spans="14:16" ht="12.75">
      <c r="N3309" s="46"/>
      <c r="O3309" s="46"/>
      <c r="P3309" s="46"/>
    </row>
    <row r="3310" spans="14:16" ht="12.75">
      <c r="N3310" s="46"/>
      <c r="O3310" s="46"/>
      <c r="P3310" s="46"/>
    </row>
    <row r="3311" spans="14:16" ht="12.75">
      <c r="N3311" s="46"/>
      <c r="O3311" s="46"/>
      <c r="P3311" s="46"/>
    </row>
    <row r="3312" spans="14:16" ht="12.75">
      <c r="N3312" s="46"/>
      <c r="O3312" s="46"/>
      <c r="P3312" s="46"/>
    </row>
    <row r="3313" spans="14:16" ht="12.75">
      <c r="N3313" s="46"/>
      <c r="O3313" s="46"/>
      <c r="P3313" s="46"/>
    </row>
    <row r="3314" spans="14:16" ht="12.75">
      <c r="N3314" s="46"/>
      <c r="O3314" s="46"/>
      <c r="P3314" s="46"/>
    </row>
    <row r="3315" spans="14:16" ht="12.75">
      <c r="N3315" s="46"/>
      <c r="O3315" s="46"/>
      <c r="P3315" s="46"/>
    </row>
    <row r="3316" spans="14:16" ht="12.75">
      <c r="N3316" s="46"/>
      <c r="O3316" s="46"/>
      <c r="P3316" s="46"/>
    </row>
    <row r="3317" spans="14:16" ht="12.75">
      <c r="N3317" s="46"/>
      <c r="O3317" s="46"/>
      <c r="P3317" s="46"/>
    </row>
    <row r="3318" spans="14:16" ht="12.75">
      <c r="N3318" s="46"/>
      <c r="O3318" s="46"/>
      <c r="P3318" s="46"/>
    </row>
    <row r="3319" spans="14:16" ht="12.75">
      <c r="N3319" s="46"/>
      <c r="O3319" s="46"/>
      <c r="P3319" s="46"/>
    </row>
    <row r="3320" spans="14:16" ht="12.75">
      <c r="N3320" s="46"/>
      <c r="O3320" s="46"/>
      <c r="P3320" s="46"/>
    </row>
    <row r="3321" spans="14:16" ht="12.75">
      <c r="N3321" s="46"/>
      <c r="O3321" s="46"/>
      <c r="P3321" s="46"/>
    </row>
    <row r="3322" spans="14:16" ht="12.75">
      <c r="N3322" s="46"/>
      <c r="O3322" s="46"/>
      <c r="P3322" s="46"/>
    </row>
    <row r="3323" spans="14:16" ht="12.75">
      <c r="N3323" s="46"/>
      <c r="O3323" s="46"/>
      <c r="P3323" s="46"/>
    </row>
    <row r="3324" spans="14:16" ht="12.75">
      <c r="N3324" s="46"/>
      <c r="O3324" s="46"/>
      <c r="P3324" s="46"/>
    </row>
    <row r="3325" spans="14:16" ht="12.75">
      <c r="N3325" s="46"/>
      <c r="O3325" s="46"/>
      <c r="P3325" s="46"/>
    </row>
    <row r="3326" spans="14:16" ht="12.75">
      <c r="N3326" s="46"/>
      <c r="O3326" s="46"/>
      <c r="P3326" s="46"/>
    </row>
    <row r="3327" spans="14:16" ht="12.75">
      <c r="N3327" s="46"/>
      <c r="O3327" s="46"/>
      <c r="P3327" s="46"/>
    </row>
    <row r="3328" spans="14:16" ht="12.75">
      <c r="N3328" s="46"/>
      <c r="O3328" s="46"/>
      <c r="P3328" s="46"/>
    </row>
    <row r="3329" spans="14:16" ht="12.75">
      <c r="N3329" s="46"/>
      <c r="O3329" s="46"/>
      <c r="P3329" s="46"/>
    </row>
    <row r="3330" spans="14:16" ht="12.75">
      <c r="N3330" s="46"/>
      <c r="O3330" s="46"/>
      <c r="P3330" s="46"/>
    </row>
    <row r="3331" spans="14:16" ht="12.75">
      <c r="N3331" s="46"/>
      <c r="O3331" s="46"/>
      <c r="P3331" s="46"/>
    </row>
    <row r="3332" spans="14:16" ht="12.75">
      <c r="N3332" s="46"/>
      <c r="O3332" s="46"/>
      <c r="P3332" s="46"/>
    </row>
    <row r="3333" spans="14:16" ht="12.75">
      <c r="N3333" s="46"/>
      <c r="O3333" s="46"/>
      <c r="P3333" s="46"/>
    </row>
    <row r="3334" spans="14:16" ht="12.75">
      <c r="N3334" s="46"/>
      <c r="O3334" s="46"/>
      <c r="P3334" s="46"/>
    </row>
    <row r="3335" spans="14:16" ht="12.75">
      <c r="N3335" s="46"/>
      <c r="O3335" s="46"/>
      <c r="P3335" s="46"/>
    </row>
    <row r="3336" spans="14:16" ht="12.75">
      <c r="N3336" s="46"/>
      <c r="O3336" s="46"/>
      <c r="P3336" s="46"/>
    </row>
    <row r="3337" spans="14:16" ht="12.75">
      <c r="N3337" s="46"/>
      <c r="O3337" s="46"/>
      <c r="P3337" s="46"/>
    </row>
    <row r="3338" spans="14:16" ht="12.75">
      <c r="N3338" s="46"/>
      <c r="O3338" s="46"/>
      <c r="P3338" s="46"/>
    </row>
    <row r="3339" spans="14:16" ht="12.75">
      <c r="N3339" s="46"/>
      <c r="O3339" s="46"/>
      <c r="P3339" s="46"/>
    </row>
    <row r="3340" spans="14:16" ht="12.75">
      <c r="N3340" s="46"/>
      <c r="O3340" s="46"/>
      <c r="P3340" s="46"/>
    </row>
    <row r="3341" spans="14:16" ht="12.75">
      <c r="N3341" s="46"/>
      <c r="O3341" s="46"/>
      <c r="P3341" s="46"/>
    </row>
    <row r="3342" spans="14:16" ht="12.75">
      <c r="N3342" s="46"/>
      <c r="O3342" s="46"/>
      <c r="P3342" s="46"/>
    </row>
    <row r="3343" spans="14:16" ht="12.75">
      <c r="N3343" s="46"/>
      <c r="O3343" s="46"/>
      <c r="P3343" s="46"/>
    </row>
    <row r="3344" spans="14:16" ht="12.75">
      <c r="N3344" s="46"/>
      <c r="O3344" s="46"/>
      <c r="P3344" s="46"/>
    </row>
    <row r="3345" spans="14:16" ht="12.75">
      <c r="N3345" s="46"/>
      <c r="O3345" s="46"/>
      <c r="P3345" s="46"/>
    </row>
    <row r="3346" spans="14:16" ht="12.75">
      <c r="N3346" s="46"/>
      <c r="O3346" s="46"/>
      <c r="P3346" s="46"/>
    </row>
    <row r="3347" spans="14:16" ht="12.75">
      <c r="N3347" s="46"/>
      <c r="O3347" s="46"/>
      <c r="P3347" s="46"/>
    </row>
    <row r="3348" spans="14:16" ht="12.75">
      <c r="N3348" s="46"/>
      <c r="O3348" s="46"/>
      <c r="P3348" s="46"/>
    </row>
    <row r="3349" spans="14:16" ht="12.75">
      <c r="N3349" s="46"/>
      <c r="O3349" s="46"/>
      <c r="P3349" s="46"/>
    </row>
    <row r="3350" spans="14:16" ht="12.75">
      <c r="N3350" s="46"/>
      <c r="O3350" s="46"/>
      <c r="P3350" s="46"/>
    </row>
    <row r="3351" spans="14:16" ht="12.75">
      <c r="N3351" s="46"/>
      <c r="O3351" s="46"/>
      <c r="P3351" s="46"/>
    </row>
    <row r="3352" spans="14:16" ht="12.75">
      <c r="N3352" s="46"/>
      <c r="O3352" s="46"/>
      <c r="P3352" s="46"/>
    </row>
    <row r="3353" spans="14:16" ht="12.75">
      <c r="N3353" s="46"/>
      <c r="O3353" s="46"/>
      <c r="P3353" s="46"/>
    </row>
    <row r="3354" spans="14:16" ht="12.75">
      <c r="N3354" s="46"/>
      <c r="O3354" s="46"/>
      <c r="P3354" s="46"/>
    </row>
    <row r="3355" spans="14:16" ht="12.75">
      <c r="N3355" s="46"/>
      <c r="O3355" s="46"/>
      <c r="P3355" s="46"/>
    </row>
    <row r="3356" spans="14:16" ht="12.75">
      <c r="N3356" s="46"/>
      <c r="O3356" s="46"/>
      <c r="P3356" s="46"/>
    </row>
    <row r="3357" spans="14:16" ht="12.75">
      <c r="N3357" s="46"/>
      <c r="O3357" s="46"/>
      <c r="P3357" s="46"/>
    </row>
    <row r="3358" spans="14:16" ht="12.75">
      <c r="N3358" s="46"/>
      <c r="O3358" s="46"/>
      <c r="P3358" s="46"/>
    </row>
    <row r="3359" spans="14:16" ht="12.75">
      <c r="N3359" s="46"/>
      <c r="O3359" s="46"/>
      <c r="P3359" s="46"/>
    </row>
    <row r="3360" spans="14:16" ht="12.75">
      <c r="N3360" s="46"/>
      <c r="O3360" s="46"/>
      <c r="P3360" s="46"/>
    </row>
    <row r="3361" spans="14:16" ht="12.75">
      <c r="N3361" s="46"/>
      <c r="O3361" s="46"/>
      <c r="P3361" s="46"/>
    </row>
    <row r="3362" spans="14:16" ht="12.75">
      <c r="N3362" s="46"/>
      <c r="O3362" s="46"/>
      <c r="P3362" s="46"/>
    </row>
    <row r="3363" spans="14:16" ht="12.75">
      <c r="N3363" s="46"/>
      <c r="O3363" s="46"/>
      <c r="P3363" s="46"/>
    </row>
    <row r="3364" spans="14:16" ht="12.75">
      <c r="N3364" s="46"/>
      <c r="O3364" s="46"/>
      <c r="P3364" s="46"/>
    </row>
    <row r="3365" spans="14:16" ht="12.75">
      <c r="N3365" s="46"/>
      <c r="O3365" s="46"/>
      <c r="P3365" s="46"/>
    </row>
    <row r="3366" spans="14:16" ht="12.75">
      <c r="N3366" s="46"/>
      <c r="O3366" s="46"/>
      <c r="P3366" s="46"/>
    </row>
    <row r="3367" spans="14:16" ht="12.75">
      <c r="N3367" s="46"/>
      <c r="O3367" s="46"/>
      <c r="P3367" s="46"/>
    </row>
    <row r="3368" spans="14:16" ht="12.75">
      <c r="N3368" s="46"/>
      <c r="O3368" s="46"/>
      <c r="P3368" s="46"/>
    </row>
    <row r="3369" spans="14:16" ht="12.75">
      <c r="N3369" s="46"/>
      <c r="O3369" s="46"/>
      <c r="P3369" s="46"/>
    </row>
    <row r="3370" spans="14:16" ht="12.75">
      <c r="N3370" s="46"/>
      <c r="O3370" s="46"/>
      <c r="P3370" s="46"/>
    </row>
    <row r="3371" spans="14:16" ht="12.75">
      <c r="N3371" s="46"/>
      <c r="O3371" s="46"/>
      <c r="P3371" s="46"/>
    </row>
    <row r="3372" spans="14:16" ht="12.75">
      <c r="N3372" s="46"/>
      <c r="O3372" s="46"/>
      <c r="P3372" s="46"/>
    </row>
    <row r="3373" spans="14:16" ht="12.75">
      <c r="N3373" s="46"/>
      <c r="O3373" s="46"/>
      <c r="P3373" s="46"/>
    </row>
    <row r="3374" spans="14:16" ht="12.75">
      <c r="N3374" s="46"/>
      <c r="O3374" s="46"/>
      <c r="P3374" s="46"/>
    </row>
    <row r="3375" spans="14:16" ht="12.75">
      <c r="N3375" s="46"/>
      <c r="O3375" s="46"/>
      <c r="P3375" s="46"/>
    </row>
    <row r="3376" spans="14:16" ht="12.75">
      <c r="N3376" s="46"/>
      <c r="O3376" s="46"/>
      <c r="P3376" s="46"/>
    </row>
    <row r="3377" spans="14:16" ht="12.75">
      <c r="N3377" s="46"/>
      <c r="O3377" s="46"/>
      <c r="P3377" s="46"/>
    </row>
    <row r="3378" spans="14:16" ht="12.75">
      <c r="N3378" s="46"/>
      <c r="O3378" s="46"/>
      <c r="P3378" s="46"/>
    </row>
    <row r="3379" spans="14:16" ht="12.75">
      <c r="N3379" s="46"/>
      <c r="O3379" s="46"/>
      <c r="P3379" s="46"/>
    </row>
    <row r="3380" spans="14:16" ht="12.75">
      <c r="N3380" s="46"/>
      <c r="O3380" s="46"/>
      <c r="P3380" s="46"/>
    </row>
    <row r="3381" spans="14:16" ht="12.75">
      <c r="N3381" s="46"/>
      <c r="O3381" s="46"/>
      <c r="P3381" s="46"/>
    </row>
    <row r="3382" spans="14:16" ht="12.75">
      <c r="N3382" s="46"/>
      <c r="O3382" s="46"/>
      <c r="P3382" s="46"/>
    </row>
    <row r="3383" spans="14:16" ht="12.75">
      <c r="N3383" s="46"/>
      <c r="O3383" s="46"/>
      <c r="P3383" s="46"/>
    </row>
    <row r="3384" spans="14:16" ht="12.75">
      <c r="N3384" s="46"/>
      <c r="O3384" s="46"/>
      <c r="P3384" s="46"/>
    </row>
    <row r="3385" spans="14:16" ht="12.75">
      <c r="N3385" s="46"/>
      <c r="O3385" s="46"/>
      <c r="P3385" s="46"/>
    </row>
    <row r="3386" spans="14:16" ht="12.75">
      <c r="N3386" s="46"/>
      <c r="O3386" s="46"/>
      <c r="P3386" s="46"/>
    </row>
    <row r="3387" spans="14:16" ht="12.75">
      <c r="N3387" s="46"/>
      <c r="O3387" s="46"/>
      <c r="P3387" s="46"/>
    </row>
    <row r="3388" spans="14:16" ht="12.75">
      <c r="N3388" s="46"/>
      <c r="O3388" s="46"/>
      <c r="P3388" s="46"/>
    </row>
    <row r="3389" spans="14:16" ht="12.75">
      <c r="N3389" s="46"/>
      <c r="O3389" s="46"/>
      <c r="P3389" s="46"/>
    </row>
    <row r="3390" spans="14:16" ht="12.75">
      <c r="N3390" s="46"/>
      <c r="O3390" s="46"/>
      <c r="P3390" s="46"/>
    </row>
    <row r="3391" spans="14:16" ht="12.75">
      <c r="N3391" s="46"/>
      <c r="O3391" s="46"/>
      <c r="P3391" s="46"/>
    </row>
    <row r="3392" spans="14:16" ht="12.75">
      <c r="N3392" s="46"/>
      <c r="O3392" s="46"/>
      <c r="P3392" s="46"/>
    </row>
    <row r="3393" spans="14:16" ht="12.75">
      <c r="N3393" s="46"/>
      <c r="O3393" s="46"/>
      <c r="P3393" s="46"/>
    </row>
    <row r="3394" spans="14:16" ht="12.75">
      <c r="N3394" s="46"/>
      <c r="O3394" s="46"/>
      <c r="P3394" s="46"/>
    </row>
    <row r="3395" spans="14:16" ht="12.75">
      <c r="N3395" s="46"/>
      <c r="O3395" s="46"/>
      <c r="P3395" s="46"/>
    </row>
    <row r="3396" spans="14:16" ht="12.75">
      <c r="N3396" s="46"/>
      <c r="O3396" s="46"/>
      <c r="P3396" s="46"/>
    </row>
    <row r="3397" spans="14:16" ht="12.75">
      <c r="N3397" s="46"/>
      <c r="O3397" s="46"/>
      <c r="P3397" s="46"/>
    </row>
    <row r="3398" spans="14:16" ht="12.75">
      <c r="N3398" s="46"/>
      <c r="O3398" s="46"/>
      <c r="P3398" s="46"/>
    </row>
    <row r="3399" spans="14:16" ht="12.75">
      <c r="N3399" s="46"/>
      <c r="O3399" s="46"/>
      <c r="P3399" s="46"/>
    </row>
    <row r="3400" spans="14:16" ht="12.75">
      <c r="N3400" s="46"/>
      <c r="O3400" s="46"/>
      <c r="P3400" s="46"/>
    </row>
    <row r="3401" spans="14:16" ht="12.75">
      <c r="N3401" s="46"/>
      <c r="O3401" s="46"/>
      <c r="P3401" s="46"/>
    </row>
    <row r="3402" spans="14:16" ht="12.75">
      <c r="N3402" s="46"/>
      <c r="O3402" s="46"/>
      <c r="P3402" s="46"/>
    </row>
    <row r="3403" spans="14:16" ht="12.75">
      <c r="N3403" s="46"/>
      <c r="O3403" s="46"/>
      <c r="P3403" s="46"/>
    </row>
    <row r="3404" spans="14:16" ht="12.75">
      <c r="N3404" s="46"/>
      <c r="O3404" s="46"/>
      <c r="P3404" s="46"/>
    </row>
    <row r="3405" spans="14:16" ht="12.75">
      <c r="N3405" s="46"/>
      <c r="O3405" s="46"/>
      <c r="P3405" s="46"/>
    </row>
    <row r="3406" spans="14:16" ht="12.75">
      <c r="N3406" s="46"/>
      <c r="O3406" s="46"/>
      <c r="P3406" s="46"/>
    </row>
    <row r="3407" spans="14:16" ht="12.75">
      <c r="N3407" s="46"/>
      <c r="O3407" s="46"/>
      <c r="P3407" s="46"/>
    </row>
    <row r="3408" spans="14:16" ht="12.75">
      <c r="N3408" s="46"/>
      <c r="O3408" s="46"/>
      <c r="P3408" s="46"/>
    </row>
    <row r="3409" spans="14:16" ht="12.75">
      <c r="N3409" s="46"/>
      <c r="O3409" s="46"/>
      <c r="P3409" s="46"/>
    </row>
    <row r="3410" spans="14:16" ht="12.75">
      <c r="N3410" s="46"/>
      <c r="O3410" s="46"/>
      <c r="P3410" s="46"/>
    </row>
    <row r="3411" spans="14:16" ht="12.75">
      <c r="N3411" s="46"/>
      <c r="O3411" s="46"/>
      <c r="P3411" s="46"/>
    </row>
    <row r="3412" spans="14:16" ht="12.75">
      <c r="N3412" s="46"/>
      <c r="O3412" s="46"/>
      <c r="P3412" s="46"/>
    </row>
    <row r="3413" spans="14:16" ht="12.75">
      <c r="N3413" s="46"/>
      <c r="O3413" s="46"/>
      <c r="P3413" s="46"/>
    </row>
    <row r="3414" spans="14:16" ht="12.75">
      <c r="N3414" s="46"/>
      <c r="O3414" s="46"/>
      <c r="P3414" s="46"/>
    </row>
    <row r="3415" spans="14:16" ht="12.75">
      <c r="N3415" s="46"/>
      <c r="O3415" s="46"/>
      <c r="P3415" s="46"/>
    </row>
    <row r="3416" spans="14:16" ht="12.75">
      <c r="N3416" s="46"/>
      <c r="O3416" s="46"/>
      <c r="P3416" s="46"/>
    </row>
    <row r="3417" spans="14:16" ht="12.75">
      <c r="N3417" s="46"/>
      <c r="O3417" s="46"/>
      <c r="P3417" s="46"/>
    </row>
    <row r="3418" spans="14:16" ht="12.75">
      <c r="N3418" s="46"/>
      <c r="O3418" s="46"/>
      <c r="P3418" s="46"/>
    </row>
    <row r="3419" spans="14:16" ht="12.75">
      <c r="N3419" s="46"/>
      <c r="O3419" s="46"/>
      <c r="P3419" s="46"/>
    </row>
    <row r="3420" spans="14:16" ht="12.75">
      <c r="N3420" s="46"/>
      <c r="O3420" s="46"/>
      <c r="P3420" s="46"/>
    </row>
    <row r="3421" spans="14:16" ht="12.75">
      <c r="N3421" s="46"/>
      <c r="O3421" s="46"/>
      <c r="P3421" s="46"/>
    </row>
    <row r="3422" spans="14:16" ht="12.75">
      <c r="N3422" s="46"/>
      <c r="O3422" s="46"/>
      <c r="P3422" s="46"/>
    </row>
    <row r="3423" spans="14:16" ht="12.75">
      <c r="N3423" s="46"/>
      <c r="O3423" s="46"/>
      <c r="P3423" s="46"/>
    </row>
    <row r="3424" spans="14:16" ht="12.75">
      <c r="N3424" s="46"/>
      <c r="O3424" s="46"/>
      <c r="P3424" s="46"/>
    </row>
    <row r="3425" spans="14:16" ht="12.75">
      <c r="N3425" s="46"/>
      <c r="O3425" s="46"/>
      <c r="P3425" s="46"/>
    </row>
    <row r="3426" spans="14:16" ht="12.75">
      <c r="N3426" s="46"/>
      <c r="O3426" s="46"/>
      <c r="P3426" s="46"/>
    </row>
    <row r="3427" spans="14:16" ht="12.75">
      <c r="N3427" s="46"/>
      <c r="O3427" s="46"/>
      <c r="P3427" s="46"/>
    </row>
    <row r="3428" spans="14:16" ht="12.75">
      <c r="N3428" s="46"/>
      <c r="O3428" s="46"/>
      <c r="P3428" s="46"/>
    </row>
    <row r="3429" spans="14:16" ht="12.75">
      <c r="N3429" s="46"/>
      <c r="O3429" s="46"/>
      <c r="P3429" s="46"/>
    </row>
    <row r="3430" spans="14:16" ht="12.75">
      <c r="N3430" s="46"/>
      <c r="O3430" s="46"/>
      <c r="P3430" s="46"/>
    </row>
    <row r="3431" spans="14:16" ht="12.75">
      <c r="N3431" s="46"/>
      <c r="O3431" s="46"/>
      <c r="P3431" s="46"/>
    </row>
    <row r="3432" spans="14:16" ht="12.75">
      <c r="N3432" s="46"/>
      <c r="O3432" s="46"/>
      <c r="P3432" s="46"/>
    </row>
    <row r="3433" spans="14:16" ht="12.75">
      <c r="N3433" s="46"/>
      <c r="O3433" s="46"/>
      <c r="P3433" s="46"/>
    </row>
    <row r="3434" spans="14:16" ht="12.75">
      <c r="N3434" s="46"/>
      <c r="O3434" s="46"/>
      <c r="P3434" s="46"/>
    </row>
    <row r="3435" spans="14:16" ht="12.75">
      <c r="N3435" s="46"/>
      <c r="O3435" s="46"/>
      <c r="P3435" s="46"/>
    </row>
    <row r="3436" spans="14:16" ht="12.75">
      <c r="N3436" s="46"/>
      <c r="O3436" s="46"/>
      <c r="P3436" s="46"/>
    </row>
    <row r="3437" spans="14:16" ht="12.75">
      <c r="N3437" s="46"/>
      <c r="O3437" s="46"/>
      <c r="P3437" s="46"/>
    </row>
    <row r="3438" spans="14:16" ht="12.75">
      <c r="N3438" s="46"/>
      <c r="O3438" s="46"/>
      <c r="P3438" s="46"/>
    </row>
    <row r="3439" spans="14:16" ht="12.75">
      <c r="N3439" s="46"/>
      <c r="O3439" s="46"/>
      <c r="P3439" s="46"/>
    </row>
    <row r="3440" spans="14:16" ht="12.75">
      <c r="N3440" s="46"/>
      <c r="O3440" s="46"/>
      <c r="P3440" s="46"/>
    </row>
    <row r="3441" spans="14:16" ht="12.75">
      <c r="N3441" s="46"/>
      <c r="O3441" s="46"/>
      <c r="P3441" s="46"/>
    </row>
    <row r="3442" spans="14:16" ht="12.75">
      <c r="N3442" s="46"/>
      <c r="O3442" s="46"/>
      <c r="P3442" s="46"/>
    </row>
    <row r="3443" spans="14:16" ht="12.75">
      <c r="N3443" s="46"/>
      <c r="O3443" s="46"/>
      <c r="P3443" s="46"/>
    </row>
    <row r="3444" spans="14:16" ht="12.75">
      <c r="N3444" s="46"/>
      <c r="O3444" s="46"/>
      <c r="P3444" s="46"/>
    </row>
    <row r="3445" spans="14:16" ht="12.75">
      <c r="N3445" s="46"/>
      <c r="O3445" s="46"/>
      <c r="P3445" s="46"/>
    </row>
    <row r="3446" spans="14:16" ht="12.75">
      <c r="N3446" s="46"/>
      <c r="O3446" s="46"/>
      <c r="P3446" s="46"/>
    </row>
    <row r="3447" spans="14:16" ht="12.75">
      <c r="N3447" s="46"/>
      <c r="O3447" s="46"/>
      <c r="P3447" s="46"/>
    </row>
    <row r="3448" spans="14:16" ht="12.75">
      <c r="N3448" s="46"/>
      <c r="O3448" s="46"/>
      <c r="P3448" s="46"/>
    </row>
    <row r="3449" spans="14:16" ht="12.75">
      <c r="N3449" s="46"/>
      <c r="O3449" s="46"/>
      <c r="P3449" s="46"/>
    </row>
    <row r="3450" spans="14:16" ht="12.75">
      <c r="N3450" s="46"/>
      <c r="O3450" s="46"/>
      <c r="P3450" s="46"/>
    </row>
    <row r="3451" spans="14:16" ht="12.75">
      <c r="N3451" s="46"/>
      <c r="O3451" s="46"/>
      <c r="P3451" s="46"/>
    </row>
    <row r="3452" spans="14:16" ht="12.75">
      <c r="N3452" s="46"/>
      <c r="O3452" s="46"/>
      <c r="P3452" s="46"/>
    </row>
    <row r="3453" spans="14:16" ht="12.75">
      <c r="N3453" s="46"/>
      <c r="O3453" s="46"/>
      <c r="P3453" s="46"/>
    </row>
    <row r="3454" spans="14:16" ht="12.75">
      <c r="N3454" s="46"/>
      <c r="O3454" s="46"/>
      <c r="P3454" s="46"/>
    </row>
    <row r="3455" spans="14:16" ht="12.75">
      <c r="N3455" s="46"/>
      <c r="O3455" s="46"/>
      <c r="P3455" s="46"/>
    </row>
    <row r="3456" spans="14:16" ht="12.75">
      <c r="N3456" s="46"/>
      <c r="O3456" s="46"/>
      <c r="P3456" s="46"/>
    </row>
    <row r="3457" spans="14:16" ht="12.75">
      <c r="N3457" s="46"/>
      <c r="O3457" s="46"/>
      <c r="P3457" s="46"/>
    </row>
    <row r="3458" spans="14:16" ht="12.75">
      <c r="N3458" s="46"/>
      <c r="O3458" s="46"/>
      <c r="P3458" s="46"/>
    </row>
    <row r="3459" spans="14:16" ht="12.75">
      <c r="N3459" s="46"/>
      <c r="O3459" s="46"/>
      <c r="P3459" s="46"/>
    </row>
    <row r="3460" spans="14:16" ht="12.75">
      <c r="N3460" s="46"/>
      <c r="O3460" s="46"/>
      <c r="P3460" s="46"/>
    </row>
    <row r="3461" spans="14:16" ht="12.75">
      <c r="N3461" s="46"/>
      <c r="O3461" s="46"/>
      <c r="P3461" s="46"/>
    </row>
    <row r="3462" spans="14:16" ht="12.75">
      <c r="N3462" s="46"/>
      <c r="O3462" s="46"/>
      <c r="P3462" s="46"/>
    </row>
    <row r="3463" spans="14:16" ht="12.75">
      <c r="N3463" s="46"/>
      <c r="O3463" s="46"/>
      <c r="P3463" s="46"/>
    </row>
    <row r="3464" spans="14:16" ht="12.75">
      <c r="N3464" s="46"/>
      <c r="O3464" s="46"/>
      <c r="P3464" s="46"/>
    </row>
    <row r="3465" spans="14:16" ht="12.75">
      <c r="N3465" s="46"/>
      <c r="O3465" s="46"/>
      <c r="P3465" s="46"/>
    </row>
    <row r="3466" spans="14:16" ht="12.75">
      <c r="N3466" s="46"/>
      <c r="O3466" s="46"/>
      <c r="P3466" s="46"/>
    </row>
    <row r="3467" spans="14:16" ht="12.75">
      <c r="N3467" s="46"/>
      <c r="O3467" s="46"/>
      <c r="P3467" s="46"/>
    </row>
    <row r="3468" spans="14:16" ht="12.75">
      <c r="N3468" s="46"/>
      <c r="O3468" s="46"/>
      <c r="P3468" s="46"/>
    </row>
    <row r="3469" spans="14:16" ht="12.75">
      <c r="N3469" s="46"/>
      <c r="O3469" s="46"/>
      <c r="P3469" s="46"/>
    </row>
    <row r="3470" spans="14:16" ht="12.75">
      <c r="N3470" s="46"/>
      <c r="O3470" s="46"/>
      <c r="P3470" s="46"/>
    </row>
    <row r="3471" spans="14:16" ht="12.75">
      <c r="N3471" s="46"/>
      <c r="O3471" s="46"/>
      <c r="P3471" s="46"/>
    </row>
    <row r="3472" spans="14:16" ht="12.75">
      <c r="N3472" s="46"/>
      <c r="O3472" s="46"/>
      <c r="P3472" s="46"/>
    </row>
    <row r="3473" spans="14:16" ht="12.75">
      <c r="N3473" s="46"/>
      <c r="O3473" s="46"/>
      <c r="P3473" s="46"/>
    </row>
    <row r="3474" spans="14:16" ht="12.75">
      <c r="N3474" s="46"/>
      <c r="O3474" s="46"/>
      <c r="P3474" s="46"/>
    </row>
    <row r="3475" spans="14:16" ht="12.75">
      <c r="N3475" s="46"/>
      <c r="O3475" s="46"/>
      <c r="P3475" s="46"/>
    </row>
    <row r="3476" spans="14:16" ht="12.75">
      <c r="N3476" s="46"/>
      <c r="O3476" s="46"/>
      <c r="P3476" s="46"/>
    </row>
    <row r="3477" spans="14:16" ht="12.75">
      <c r="N3477" s="46"/>
      <c r="O3477" s="46"/>
      <c r="P3477" s="46"/>
    </row>
    <row r="3478" spans="14:16" ht="12.75">
      <c r="N3478" s="46"/>
      <c r="O3478" s="46"/>
      <c r="P3478" s="46"/>
    </row>
    <row r="3479" spans="14:16" ht="12.75">
      <c r="N3479" s="46"/>
      <c r="O3479" s="46"/>
      <c r="P3479" s="46"/>
    </row>
    <row r="3480" spans="14:16" ht="12.75">
      <c r="N3480" s="46"/>
      <c r="O3480" s="46"/>
      <c r="P3480" s="46"/>
    </row>
    <row r="3481" spans="14:16" ht="12.75">
      <c r="N3481" s="46"/>
      <c r="O3481" s="46"/>
      <c r="P3481" s="46"/>
    </row>
    <row r="3482" spans="14:16" ht="12.75">
      <c r="N3482" s="46"/>
      <c r="O3482" s="46"/>
      <c r="P3482" s="46"/>
    </row>
    <row r="3483" spans="14:16" ht="12.75">
      <c r="N3483" s="46"/>
      <c r="O3483" s="46"/>
      <c r="P3483" s="46"/>
    </row>
    <row r="3484" spans="14:16" ht="12.75">
      <c r="N3484" s="46"/>
      <c r="O3484" s="46"/>
      <c r="P3484" s="46"/>
    </row>
    <row r="3485" spans="14:16" ht="12.75">
      <c r="N3485" s="46"/>
      <c r="O3485" s="46"/>
      <c r="P3485" s="46"/>
    </row>
    <row r="3486" spans="14:16" ht="12.75">
      <c r="N3486" s="46"/>
      <c r="O3486" s="46"/>
      <c r="P3486" s="46"/>
    </row>
    <row r="3487" spans="14:16" ht="12.75">
      <c r="N3487" s="46"/>
      <c r="O3487" s="46"/>
      <c r="P3487" s="46"/>
    </row>
    <row r="3488" spans="14:16" ht="12.75">
      <c r="N3488" s="46"/>
      <c r="O3488" s="46"/>
      <c r="P3488" s="46"/>
    </row>
    <row r="3489" spans="14:16" ht="12.75">
      <c r="N3489" s="46"/>
      <c r="O3489" s="46"/>
      <c r="P3489" s="46"/>
    </row>
    <row r="3490" spans="14:16" ht="12.75">
      <c r="N3490" s="46"/>
      <c r="O3490" s="46"/>
      <c r="P3490" s="46"/>
    </row>
    <row r="3491" spans="14:16" ht="12.75">
      <c r="N3491" s="46"/>
      <c r="O3491" s="46"/>
      <c r="P3491" s="46"/>
    </row>
    <row r="3492" spans="14:16" ht="12.75">
      <c r="N3492" s="46"/>
      <c r="O3492" s="46"/>
      <c r="P3492" s="46"/>
    </row>
    <row r="3493" spans="14:16" ht="12.75">
      <c r="N3493" s="46"/>
      <c r="O3493" s="46"/>
      <c r="P3493" s="46"/>
    </row>
    <row r="3494" spans="14:16" ht="12.75">
      <c r="N3494" s="46"/>
      <c r="O3494" s="46"/>
      <c r="P3494" s="46"/>
    </row>
    <row r="3495" spans="14:16" ht="12.75">
      <c r="N3495" s="46"/>
      <c r="O3495" s="46"/>
      <c r="P3495" s="46"/>
    </row>
    <row r="3496" spans="14:16" ht="12.75">
      <c r="N3496" s="46"/>
      <c r="O3496" s="46"/>
      <c r="P3496" s="46"/>
    </row>
    <row r="3497" spans="14:16" ht="12.75">
      <c r="N3497" s="46"/>
      <c r="O3497" s="46"/>
      <c r="P3497" s="46"/>
    </row>
    <row r="3498" spans="14:16" ht="12.75">
      <c r="N3498" s="46"/>
      <c r="O3498" s="46"/>
      <c r="P3498" s="46"/>
    </row>
    <row r="3499" spans="14:16" ht="12.75">
      <c r="N3499" s="46"/>
      <c r="O3499" s="46"/>
      <c r="P3499" s="46"/>
    </row>
    <row r="3500" spans="14:16" ht="12.75">
      <c r="N3500" s="46"/>
      <c r="O3500" s="46"/>
      <c r="P3500" s="46"/>
    </row>
    <row r="3501" spans="14:16" ht="12.75">
      <c r="N3501" s="46"/>
      <c r="O3501" s="46"/>
      <c r="P3501" s="46"/>
    </row>
    <row r="3502" spans="14:16" ht="12.75">
      <c r="N3502" s="46"/>
      <c r="O3502" s="46"/>
      <c r="P3502" s="46"/>
    </row>
    <row r="3503" spans="14:16" ht="12.75">
      <c r="N3503" s="46"/>
      <c r="O3503" s="46"/>
      <c r="P3503" s="46"/>
    </row>
    <row r="3504" spans="14:16" ht="12.75">
      <c r="N3504" s="46"/>
      <c r="O3504" s="46"/>
      <c r="P3504" s="46"/>
    </row>
    <row r="3505" spans="14:16" ht="12.75">
      <c r="N3505" s="46"/>
      <c r="O3505" s="46"/>
      <c r="P3505" s="46"/>
    </row>
    <row r="3506" spans="14:16" ht="12.75">
      <c r="N3506" s="46"/>
      <c r="O3506" s="46"/>
      <c r="P3506" s="46"/>
    </row>
    <row r="3507" spans="14:16" ht="12.75">
      <c r="N3507" s="46"/>
      <c r="O3507" s="46"/>
      <c r="P3507" s="46"/>
    </row>
    <row r="3508" spans="14:16" ht="12.75">
      <c r="N3508" s="46"/>
      <c r="O3508" s="46"/>
      <c r="P3508" s="46"/>
    </row>
    <row r="3509" spans="14:16" ht="12.75">
      <c r="N3509" s="46"/>
      <c r="O3509" s="46"/>
      <c r="P3509" s="46"/>
    </row>
    <row r="3510" spans="14:16" ht="12.75">
      <c r="N3510" s="46"/>
      <c r="O3510" s="46"/>
      <c r="P3510" s="46"/>
    </row>
    <row r="3511" spans="14:16" ht="12.75">
      <c r="N3511" s="46"/>
      <c r="O3511" s="46"/>
      <c r="P3511" s="46"/>
    </row>
    <row r="3512" spans="14:16" ht="12.75">
      <c r="N3512" s="46"/>
      <c r="O3512" s="46"/>
      <c r="P3512" s="46"/>
    </row>
    <row r="3513" spans="14:16" ht="12.75">
      <c r="N3513" s="46"/>
      <c r="O3513" s="46"/>
      <c r="P3513" s="46"/>
    </row>
    <row r="3514" spans="14:16" ht="12.75">
      <c r="N3514" s="46"/>
      <c r="O3514" s="46"/>
      <c r="P3514" s="46"/>
    </row>
    <row r="3515" spans="14:16" ht="12.75">
      <c r="N3515" s="46"/>
      <c r="O3515" s="46"/>
      <c r="P3515" s="46"/>
    </row>
    <row r="3516" spans="14:16" ht="12.75">
      <c r="N3516" s="46"/>
      <c r="O3516" s="46"/>
      <c r="P3516" s="46"/>
    </row>
    <row r="3517" spans="14:16" ht="12.75">
      <c r="N3517" s="46"/>
      <c r="O3517" s="46"/>
      <c r="P3517" s="46"/>
    </row>
    <row r="3518" spans="14:16" ht="12.75">
      <c r="N3518" s="46"/>
      <c r="O3518" s="46"/>
      <c r="P3518" s="46"/>
    </row>
    <row r="3519" spans="14:16" ht="12.75">
      <c r="N3519" s="46"/>
      <c r="O3519" s="46"/>
      <c r="P3519" s="46"/>
    </row>
    <row r="3520" spans="14:16" ht="12.75">
      <c r="N3520" s="46"/>
      <c r="O3520" s="46"/>
      <c r="P3520" s="46"/>
    </row>
    <row r="3521" spans="14:16" ht="12.75">
      <c r="N3521" s="46"/>
      <c r="O3521" s="46"/>
      <c r="P3521" s="46"/>
    </row>
    <row r="3522" spans="14:16" ht="12.75">
      <c r="N3522" s="46"/>
      <c r="O3522" s="46"/>
      <c r="P3522" s="46"/>
    </row>
    <row r="3523" spans="14:16" ht="12.75">
      <c r="N3523" s="46"/>
      <c r="O3523" s="46"/>
      <c r="P3523" s="46"/>
    </row>
    <row r="3524" spans="14:16" ht="12.75">
      <c r="N3524" s="46"/>
      <c r="O3524" s="46"/>
      <c r="P3524" s="46"/>
    </row>
    <row r="3525" spans="14:16" ht="12.75">
      <c r="N3525" s="46"/>
      <c r="O3525" s="46"/>
      <c r="P3525" s="46"/>
    </row>
    <row r="3526" spans="14:16" ht="12.75">
      <c r="N3526" s="46"/>
      <c r="O3526" s="46"/>
      <c r="P3526" s="46"/>
    </row>
    <row r="3527" spans="14:16" ht="12.75">
      <c r="N3527" s="46"/>
      <c r="O3527" s="46"/>
      <c r="P3527" s="46"/>
    </row>
    <row r="3528" spans="14:16" ht="12.75">
      <c r="N3528" s="46"/>
      <c r="O3528" s="46"/>
      <c r="P3528" s="46"/>
    </row>
    <row r="3529" spans="14:16" ht="12.75">
      <c r="N3529" s="46"/>
      <c r="O3529" s="46"/>
      <c r="P3529" s="46"/>
    </row>
    <row r="3530" spans="14:16" ht="12.75">
      <c r="N3530" s="46"/>
      <c r="O3530" s="46"/>
      <c r="P3530" s="46"/>
    </row>
    <row r="3531" spans="14:16" ht="12.75">
      <c r="N3531" s="46"/>
      <c r="O3531" s="46"/>
      <c r="P3531" s="46"/>
    </row>
    <row r="3532" spans="14:16" ht="12.75">
      <c r="N3532" s="46"/>
      <c r="O3532" s="46"/>
      <c r="P3532" s="46"/>
    </row>
    <row r="3533" spans="14:16" ht="12.75">
      <c r="N3533" s="46"/>
      <c r="O3533" s="46"/>
      <c r="P3533" s="46"/>
    </row>
    <row r="3534" spans="14:16" ht="12.75">
      <c r="N3534" s="46"/>
      <c r="O3534" s="46"/>
      <c r="P3534" s="46"/>
    </row>
    <row r="3535" spans="14:16" ht="12.75">
      <c r="N3535" s="46"/>
      <c r="O3535" s="46"/>
      <c r="P3535" s="46"/>
    </row>
    <row r="3536" spans="14:16" ht="12.75">
      <c r="N3536" s="46"/>
      <c r="O3536" s="46"/>
      <c r="P3536" s="46"/>
    </row>
    <row r="3537" spans="14:16" ht="12.75">
      <c r="N3537" s="46"/>
      <c r="O3537" s="46"/>
      <c r="P3537" s="46"/>
    </row>
    <row r="3538" spans="14:16" ht="12.75">
      <c r="N3538" s="46"/>
      <c r="O3538" s="46"/>
      <c r="P3538" s="46"/>
    </row>
    <row r="3539" spans="14:16" ht="12.75">
      <c r="N3539" s="46"/>
      <c r="O3539" s="46"/>
      <c r="P3539" s="46"/>
    </row>
    <row r="3540" spans="14:16" ht="12.75">
      <c r="N3540" s="46"/>
      <c r="O3540" s="46"/>
      <c r="P3540" s="46"/>
    </row>
    <row r="3541" spans="14:16" ht="12.75">
      <c r="N3541" s="46"/>
      <c r="O3541" s="46"/>
      <c r="P3541" s="46"/>
    </row>
    <row r="3542" spans="14:16" ht="12.75">
      <c r="N3542" s="46"/>
      <c r="O3542" s="46"/>
      <c r="P3542" s="46"/>
    </row>
    <row r="3543" spans="14:16" ht="12.75">
      <c r="N3543" s="46"/>
      <c r="O3543" s="46"/>
      <c r="P3543" s="46"/>
    </row>
    <row r="3544" spans="14:16" ht="12.75">
      <c r="N3544" s="46"/>
      <c r="O3544" s="46"/>
      <c r="P3544" s="46"/>
    </row>
    <row r="3545" spans="14:16" ht="12.75">
      <c r="N3545" s="46"/>
      <c r="O3545" s="46"/>
      <c r="P3545" s="46"/>
    </row>
    <row r="3546" spans="14:16" ht="12.75">
      <c r="N3546" s="46"/>
      <c r="O3546" s="46"/>
      <c r="P3546" s="46"/>
    </row>
    <row r="3547" spans="14:16" ht="12.75">
      <c r="N3547" s="46"/>
      <c r="O3547" s="46"/>
      <c r="P3547" s="46"/>
    </row>
    <row r="3548" spans="14:16" ht="12.75">
      <c r="N3548" s="46"/>
      <c r="O3548" s="46"/>
      <c r="P3548" s="46"/>
    </row>
    <row r="3549" spans="14:16" ht="12.75">
      <c r="N3549" s="46"/>
      <c r="O3549" s="46"/>
      <c r="P3549" s="46"/>
    </row>
    <row r="3550" spans="14:16" ht="12.75">
      <c r="N3550" s="46"/>
      <c r="O3550" s="46"/>
      <c r="P3550" s="46"/>
    </row>
    <row r="3551" spans="14:16" ht="12.75">
      <c r="N3551" s="46"/>
      <c r="O3551" s="46"/>
      <c r="P3551" s="46"/>
    </row>
    <row r="3552" spans="14:16" ht="12.75">
      <c r="N3552" s="46"/>
      <c r="O3552" s="46"/>
      <c r="P3552" s="46"/>
    </row>
    <row r="3553" spans="14:16" ht="12.75">
      <c r="N3553" s="46"/>
      <c r="O3553" s="46"/>
      <c r="P3553" s="46"/>
    </row>
    <row r="3554" spans="14:16" ht="12.75">
      <c r="N3554" s="46"/>
      <c r="O3554" s="46"/>
      <c r="P3554" s="46"/>
    </row>
    <row r="3555" spans="14:16" ht="12.75">
      <c r="N3555" s="46"/>
      <c r="O3555" s="46"/>
      <c r="P3555" s="46"/>
    </row>
    <row r="3556" spans="14:16" ht="12.75">
      <c r="N3556" s="46"/>
      <c r="O3556" s="46"/>
      <c r="P3556" s="46"/>
    </row>
    <row r="3557" spans="14:16" ht="12.75">
      <c r="N3557" s="46"/>
      <c r="O3557" s="46"/>
      <c r="P3557" s="46"/>
    </row>
    <row r="3558" spans="14:16" ht="12.75">
      <c r="N3558" s="46"/>
      <c r="O3558" s="46"/>
      <c r="P3558" s="46"/>
    </row>
    <row r="3559" spans="14:16" ht="12.75">
      <c r="N3559" s="46"/>
      <c r="O3559" s="46"/>
      <c r="P3559" s="46"/>
    </row>
    <row r="3560" spans="14:16" ht="12.75">
      <c r="N3560" s="46"/>
      <c r="O3560" s="46"/>
      <c r="P3560" s="46"/>
    </row>
    <row r="3561" spans="14:16" ht="12.75">
      <c r="N3561" s="46"/>
      <c r="O3561" s="46"/>
      <c r="P3561" s="46"/>
    </row>
    <row r="3562" spans="14:16" ht="12.75">
      <c r="N3562" s="46"/>
      <c r="O3562" s="46"/>
      <c r="P3562" s="46"/>
    </row>
    <row r="3563" spans="14:16" ht="12.75">
      <c r="N3563" s="46"/>
      <c r="O3563" s="46"/>
      <c r="P3563" s="46"/>
    </row>
    <row r="3564" spans="14:16" ht="12.75">
      <c r="N3564" s="46"/>
      <c r="O3564" s="46"/>
      <c r="P3564" s="46"/>
    </row>
    <row r="3565" spans="14:16" ht="12.75">
      <c r="N3565" s="46"/>
      <c r="O3565" s="46"/>
      <c r="P3565" s="46"/>
    </row>
    <row r="3566" spans="14:16" ht="12.75">
      <c r="N3566" s="46"/>
      <c r="O3566" s="46"/>
      <c r="P3566" s="46"/>
    </row>
    <row r="3567" spans="14:16" ht="12.75">
      <c r="N3567" s="46"/>
      <c r="O3567" s="46"/>
      <c r="P3567" s="46"/>
    </row>
    <row r="3568" spans="14:16" ht="12.75">
      <c r="N3568" s="46"/>
      <c r="O3568" s="46"/>
      <c r="P3568" s="46"/>
    </row>
    <row r="3569" spans="14:16" ht="12.75">
      <c r="N3569" s="46"/>
      <c r="O3569" s="46"/>
      <c r="P3569" s="46"/>
    </row>
    <row r="3570" spans="14:16" ht="12.75">
      <c r="N3570" s="46"/>
      <c r="O3570" s="46"/>
      <c r="P3570" s="46"/>
    </row>
    <row r="3571" spans="14:16" ht="12.75">
      <c r="N3571" s="46"/>
      <c r="O3571" s="46"/>
      <c r="P3571" s="46"/>
    </row>
    <row r="3572" spans="14:16" ht="12.75">
      <c r="N3572" s="46"/>
      <c r="O3572" s="46"/>
      <c r="P3572" s="46"/>
    </row>
    <row r="3573" spans="14:16" ht="12.75">
      <c r="N3573" s="46"/>
      <c r="O3573" s="46"/>
      <c r="P3573" s="46"/>
    </row>
    <row r="3574" spans="14:16" ht="12.75">
      <c r="N3574" s="46"/>
      <c r="O3574" s="46"/>
      <c r="P3574" s="46"/>
    </row>
    <row r="3575" spans="14:16" ht="12.75">
      <c r="N3575" s="46"/>
      <c r="O3575" s="46"/>
      <c r="P3575" s="46"/>
    </row>
    <row r="3576" spans="14:16" ht="12.75">
      <c r="N3576" s="46"/>
      <c r="O3576" s="46"/>
      <c r="P3576" s="46"/>
    </row>
    <row r="3577" spans="14:16" ht="12.75">
      <c r="N3577" s="46"/>
      <c r="O3577" s="46"/>
      <c r="P3577" s="46"/>
    </row>
    <row r="3578" spans="14:16" ht="12.75">
      <c r="N3578" s="46"/>
      <c r="O3578" s="46"/>
      <c r="P3578" s="46"/>
    </row>
    <row r="3579" spans="14:16" ht="12.75">
      <c r="N3579" s="46"/>
      <c r="O3579" s="46"/>
      <c r="P3579" s="46"/>
    </row>
    <row r="3580" spans="14:16" ht="12.75">
      <c r="N3580" s="46"/>
      <c r="O3580" s="46"/>
      <c r="P3580" s="46"/>
    </row>
    <row r="3581" spans="14:16" ht="12.75">
      <c r="N3581" s="46"/>
      <c r="O3581" s="46"/>
      <c r="P3581" s="46"/>
    </row>
    <row r="3582" spans="14:16" ht="12.75">
      <c r="N3582" s="46"/>
      <c r="O3582" s="46"/>
      <c r="P3582" s="46"/>
    </row>
    <row r="3583" spans="14:16" ht="12.75">
      <c r="N3583" s="46"/>
      <c r="O3583" s="46"/>
      <c r="P3583" s="46"/>
    </row>
    <row r="3584" spans="14:16" ht="12.75">
      <c r="N3584" s="46"/>
      <c r="O3584" s="46"/>
      <c r="P3584" s="46"/>
    </row>
    <row r="3585" spans="14:16" ht="12.75">
      <c r="N3585" s="46"/>
      <c r="O3585" s="46"/>
      <c r="P3585" s="46"/>
    </row>
    <row r="3586" spans="14:16" ht="12.75">
      <c r="N3586" s="46"/>
      <c r="O3586" s="46"/>
      <c r="P3586" s="46"/>
    </row>
    <row r="3587" spans="14:16" ht="12.75">
      <c r="N3587" s="46"/>
      <c r="O3587" s="46"/>
      <c r="P3587" s="46"/>
    </row>
    <row r="3588" spans="14:16" ht="12.75">
      <c r="N3588" s="46"/>
      <c r="O3588" s="46"/>
      <c r="P3588" s="46"/>
    </row>
    <row r="3589" spans="14:16" ht="12.75">
      <c r="N3589" s="46"/>
      <c r="O3589" s="46"/>
      <c r="P3589" s="46"/>
    </row>
    <row r="3590" spans="14:16" ht="12.75">
      <c r="N3590" s="46"/>
      <c r="O3590" s="46"/>
      <c r="P3590" s="46"/>
    </row>
    <row r="3591" spans="14:16" ht="12.75">
      <c r="N3591" s="46"/>
      <c r="O3591" s="46"/>
      <c r="P3591" s="46"/>
    </row>
    <row r="3592" spans="14:16" ht="12.75">
      <c r="N3592" s="46"/>
      <c r="O3592" s="46"/>
      <c r="P3592" s="46"/>
    </row>
    <row r="3593" spans="14:16" ht="12.75">
      <c r="N3593" s="46"/>
      <c r="O3593" s="46"/>
      <c r="P3593" s="46"/>
    </row>
    <row r="3594" spans="14:16" ht="12.75">
      <c r="N3594" s="46"/>
      <c r="O3594" s="46"/>
      <c r="P3594" s="46"/>
    </row>
    <row r="3595" spans="14:16" ht="12.75">
      <c r="N3595" s="46"/>
      <c r="O3595" s="46"/>
      <c r="P3595" s="46"/>
    </row>
    <row r="3596" spans="14:16" ht="12.75">
      <c r="N3596" s="46"/>
      <c r="O3596" s="46"/>
      <c r="P3596" s="46"/>
    </row>
    <row r="3597" spans="14:16" ht="12.75">
      <c r="N3597" s="46"/>
      <c r="O3597" s="46"/>
      <c r="P3597" s="46"/>
    </row>
    <row r="3598" spans="14:16" ht="12.75">
      <c r="N3598" s="46"/>
      <c r="O3598" s="46"/>
      <c r="P3598" s="46"/>
    </row>
    <row r="3599" spans="14:16" ht="12.75">
      <c r="N3599" s="46"/>
      <c r="O3599" s="46"/>
      <c r="P3599" s="46"/>
    </row>
    <row r="3600" spans="14:16" ht="12.75">
      <c r="N3600" s="46"/>
      <c r="O3600" s="46"/>
      <c r="P3600" s="46"/>
    </row>
    <row r="3601" spans="14:16" ht="12.75">
      <c r="N3601" s="46"/>
      <c r="O3601" s="46"/>
      <c r="P3601" s="46"/>
    </row>
    <row r="3602" spans="14:16" ht="12.75">
      <c r="N3602" s="46"/>
      <c r="O3602" s="46"/>
      <c r="P3602" s="46"/>
    </row>
    <row r="3603" spans="14:16" ht="12.75">
      <c r="N3603" s="46"/>
      <c r="O3603" s="46"/>
      <c r="P3603" s="46"/>
    </row>
    <row r="3604" spans="14:16" ht="12.75">
      <c r="N3604" s="46"/>
      <c r="O3604" s="46"/>
      <c r="P3604" s="46"/>
    </row>
    <row r="3605" spans="14:16" ht="12.75">
      <c r="N3605" s="46"/>
      <c r="O3605" s="46"/>
      <c r="P3605" s="46"/>
    </row>
    <row r="3606" spans="14:16" ht="12.75">
      <c r="N3606" s="46"/>
      <c r="O3606" s="46"/>
      <c r="P3606" s="46"/>
    </row>
    <row r="3607" spans="14:16" ht="12.75">
      <c r="N3607" s="46"/>
      <c r="O3607" s="46"/>
      <c r="P3607" s="46"/>
    </row>
    <row r="3608" spans="14:16" ht="12.75">
      <c r="N3608" s="46"/>
      <c r="O3608" s="46"/>
      <c r="P3608" s="46"/>
    </row>
    <row r="3609" spans="14:16" ht="12.75">
      <c r="N3609" s="46"/>
      <c r="O3609" s="46"/>
      <c r="P3609" s="46"/>
    </row>
    <row r="3610" spans="14:16" ht="12.75">
      <c r="N3610" s="46"/>
      <c r="O3610" s="46"/>
      <c r="P3610" s="46"/>
    </row>
    <row r="3611" spans="14:16" ht="12.75">
      <c r="N3611" s="46"/>
      <c r="O3611" s="46"/>
      <c r="P3611" s="46"/>
    </row>
    <row r="3612" spans="14:16" ht="12.75">
      <c r="N3612" s="46"/>
      <c r="O3612" s="46"/>
      <c r="P3612" s="46"/>
    </row>
    <row r="3613" spans="14:16" ht="12.75">
      <c r="N3613" s="46"/>
      <c r="O3613" s="46"/>
      <c r="P3613" s="46"/>
    </row>
    <row r="3614" spans="14:16" ht="12.75">
      <c r="N3614" s="46"/>
      <c r="O3614" s="46"/>
      <c r="P3614" s="46"/>
    </row>
    <row r="3615" spans="14:16" ht="12.75">
      <c r="N3615" s="46"/>
      <c r="O3615" s="46"/>
      <c r="P3615" s="46"/>
    </row>
    <row r="3616" spans="14:16" ht="12.75">
      <c r="N3616" s="46"/>
      <c r="O3616" s="46"/>
      <c r="P3616" s="46"/>
    </row>
    <row r="3617" spans="14:16" ht="12.75">
      <c r="N3617" s="46"/>
      <c r="O3617" s="46"/>
      <c r="P3617" s="46"/>
    </row>
    <row r="3618" spans="14:16" ht="12.75">
      <c r="N3618" s="46"/>
      <c r="O3618" s="46"/>
      <c r="P3618" s="46"/>
    </row>
    <row r="3619" spans="14:16" ht="12.75">
      <c r="N3619" s="46"/>
      <c r="O3619" s="46"/>
      <c r="P3619" s="46"/>
    </row>
    <row r="3620" spans="14:16" ht="12.75">
      <c r="N3620" s="46"/>
      <c r="O3620" s="46"/>
      <c r="P3620" s="46"/>
    </row>
    <row r="3621" spans="14:16" ht="12.75">
      <c r="N3621" s="46"/>
      <c r="O3621" s="46"/>
      <c r="P3621" s="46"/>
    </row>
    <row r="3622" spans="14:16" ht="12.75">
      <c r="N3622" s="46"/>
      <c r="O3622" s="46"/>
      <c r="P3622" s="46"/>
    </row>
    <row r="3623" spans="14:16" ht="12.75">
      <c r="N3623" s="46"/>
      <c r="O3623" s="46"/>
      <c r="P3623" s="46"/>
    </row>
    <row r="3624" spans="14:16" ht="12.75">
      <c r="N3624" s="46"/>
      <c r="O3624" s="46"/>
      <c r="P3624" s="46"/>
    </row>
    <row r="3625" spans="14:16" ht="12.75">
      <c r="N3625" s="46"/>
      <c r="O3625" s="46"/>
      <c r="P3625" s="46"/>
    </row>
    <row r="3626" spans="14:16" ht="12.75">
      <c r="N3626" s="46"/>
      <c r="O3626" s="46"/>
      <c r="P3626" s="46"/>
    </row>
    <row r="3627" spans="14:16" ht="12.75">
      <c r="N3627" s="46"/>
      <c r="O3627" s="46"/>
      <c r="P3627" s="46"/>
    </row>
    <row r="3628" spans="14:16" ht="12.75">
      <c r="N3628" s="46"/>
      <c r="O3628" s="46"/>
      <c r="P3628" s="46"/>
    </row>
    <row r="3629" spans="14:16" ht="12.75">
      <c r="N3629" s="46"/>
      <c r="O3629" s="46"/>
      <c r="P3629" s="46"/>
    </row>
    <row r="3630" spans="14:16" ht="12.75">
      <c r="N3630" s="46"/>
      <c r="O3630" s="46"/>
      <c r="P3630" s="46"/>
    </row>
    <row r="3631" spans="14:16" ht="12.75">
      <c r="N3631" s="46"/>
      <c r="O3631" s="46"/>
      <c r="P3631" s="46"/>
    </row>
    <row r="3632" spans="14:16" ht="12.75">
      <c r="N3632" s="46"/>
      <c r="O3632" s="46"/>
      <c r="P3632" s="46"/>
    </row>
    <row r="3633" spans="14:16" ht="12.75">
      <c r="N3633" s="46"/>
      <c r="O3633" s="46"/>
      <c r="P3633" s="46"/>
    </row>
    <row r="3634" spans="14:16" ht="12.75">
      <c r="N3634" s="46"/>
      <c r="O3634" s="46"/>
      <c r="P3634" s="46"/>
    </row>
    <row r="3635" spans="14:16" ht="12.75">
      <c r="N3635" s="46"/>
      <c r="O3635" s="46"/>
      <c r="P3635" s="46"/>
    </row>
    <row r="3636" spans="14:16" ht="12.75">
      <c r="N3636" s="46"/>
      <c r="O3636" s="46"/>
      <c r="P3636" s="46"/>
    </row>
    <row r="3637" spans="14:16" ht="12.75">
      <c r="N3637" s="46"/>
      <c r="O3637" s="46"/>
      <c r="P3637" s="46"/>
    </row>
    <row r="3638" spans="14:16" ht="12.75">
      <c r="N3638" s="46"/>
      <c r="O3638" s="46"/>
      <c r="P3638" s="46"/>
    </row>
    <row r="3639" spans="14:16" ht="12.75">
      <c r="N3639" s="46"/>
      <c r="O3639" s="46"/>
      <c r="P3639" s="46"/>
    </row>
    <row r="3640" spans="14:16" ht="12.75">
      <c r="N3640" s="46"/>
      <c r="O3640" s="46"/>
      <c r="P3640" s="46"/>
    </row>
    <row r="3641" spans="14:16" ht="12.75">
      <c r="N3641" s="46"/>
      <c r="O3641" s="46"/>
      <c r="P3641" s="46"/>
    </row>
    <row r="3642" spans="14:16" ht="12.75">
      <c r="N3642" s="46"/>
      <c r="O3642" s="46"/>
      <c r="P3642" s="46"/>
    </row>
    <row r="3643" spans="14:16" ht="12.75">
      <c r="N3643" s="46"/>
      <c r="O3643" s="46"/>
      <c r="P3643" s="46"/>
    </row>
    <row r="3644" spans="14:16" ht="12.75">
      <c r="N3644" s="46"/>
      <c r="O3644" s="46"/>
      <c r="P3644" s="46"/>
    </row>
    <row r="3645" spans="14:16" ht="12.75">
      <c r="N3645" s="46"/>
      <c r="O3645" s="46"/>
      <c r="P3645" s="46"/>
    </row>
    <row r="3646" spans="14:16" ht="12.75">
      <c r="N3646" s="46"/>
      <c r="O3646" s="46"/>
      <c r="P3646" s="46"/>
    </row>
    <row r="3647" spans="14:16" ht="12.75">
      <c r="N3647" s="46"/>
      <c r="O3647" s="46"/>
      <c r="P3647" s="46"/>
    </row>
    <row r="3648" spans="14:16" ht="12.75">
      <c r="N3648" s="46"/>
      <c r="O3648" s="46"/>
      <c r="P3648" s="46"/>
    </row>
    <row r="3649" spans="14:16" ht="12.75">
      <c r="N3649" s="46"/>
      <c r="O3649" s="46"/>
      <c r="P3649" s="46"/>
    </row>
    <row r="3650" spans="14:16" ht="12.75">
      <c r="N3650" s="46"/>
      <c r="O3650" s="46"/>
      <c r="P3650" s="46"/>
    </row>
    <row r="3651" spans="14:16" ht="12.75">
      <c r="N3651" s="46"/>
      <c r="O3651" s="46"/>
      <c r="P3651" s="46"/>
    </row>
    <row r="3652" spans="14:16" ht="12.75">
      <c r="N3652" s="46"/>
      <c r="O3652" s="46"/>
      <c r="P3652" s="46"/>
    </row>
    <row r="3653" spans="14:16" ht="12.75">
      <c r="N3653" s="46"/>
      <c r="O3653" s="46"/>
      <c r="P3653" s="46"/>
    </row>
    <row r="3654" spans="14:16" ht="12.75">
      <c r="N3654" s="46"/>
      <c r="O3654" s="46"/>
      <c r="P3654" s="46"/>
    </row>
    <row r="3655" spans="14:16" ht="12.75">
      <c r="N3655" s="46"/>
      <c r="O3655" s="46"/>
      <c r="P3655" s="46"/>
    </row>
    <row r="3656" spans="14:16" ht="12.75">
      <c r="N3656" s="46"/>
      <c r="O3656" s="46"/>
      <c r="P3656" s="46"/>
    </row>
    <row r="3657" spans="14:16" ht="12.75">
      <c r="N3657" s="46"/>
      <c r="O3657" s="46"/>
      <c r="P3657" s="46"/>
    </row>
    <row r="3658" spans="14:16" ht="12.75">
      <c r="N3658" s="46"/>
      <c r="O3658" s="46"/>
      <c r="P3658" s="46"/>
    </row>
    <row r="3659" spans="14:16" ht="12.75">
      <c r="N3659" s="46"/>
      <c r="O3659" s="46"/>
      <c r="P3659" s="46"/>
    </row>
    <row r="3660" spans="14:16" ht="12.75">
      <c r="N3660" s="46"/>
      <c r="O3660" s="46"/>
      <c r="P3660" s="46"/>
    </row>
    <row r="3661" spans="14:16" ht="12.75">
      <c r="N3661" s="46"/>
      <c r="O3661" s="46"/>
      <c r="P3661" s="46"/>
    </row>
    <row r="3662" spans="14:16" ht="12.75">
      <c r="N3662" s="46"/>
      <c r="O3662" s="46"/>
      <c r="P3662" s="46"/>
    </row>
    <row r="3663" spans="14:16" ht="12.75">
      <c r="N3663" s="46"/>
      <c r="O3663" s="46"/>
      <c r="P3663" s="46"/>
    </row>
    <row r="3664" spans="14:16" ht="12.75">
      <c r="N3664" s="46"/>
      <c r="O3664" s="46"/>
      <c r="P3664" s="46"/>
    </row>
    <row r="3665" spans="14:16" ht="12.75">
      <c r="N3665" s="46"/>
      <c r="O3665" s="46"/>
      <c r="P3665" s="46"/>
    </row>
    <row r="3666" spans="14:16" ht="12.75">
      <c r="N3666" s="46"/>
      <c r="O3666" s="46"/>
      <c r="P3666" s="46"/>
    </row>
    <row r="3667" spans="14:16" ht="12.75">
      <c r="N3667" s="46"/>
      <c r="O3667" s="46"/>
      <c r="P3667" s="46"/>
    </row>
    <row r="3668" spans="14:16" ht="12.75">
      <c r="N3668" s="46"/>
      <c r="O3668" s="46"/>
      <c r="P3668" s="46"/>
    </row>
    <row r="3669" spans="14:16" ht="12.75">
      <c r="N3669" s="46"/>
      <c r="O3669" s="46"/>
      <c r="P3669" s="46"/>
    </row>
    <row r="3670" spans="14:16" ht="12.75">
      <c r="N3670" s="46"/>
      <c r="O3670" s="46"/>
      <c r="P3670" s="46"/>
    </row>
    <row r="3671" spans="14:16" ht="12.75">
      <c r="N3671" s="46"/>
      <c r="O3671" s="46"/>
      <c r="P3671" s="46"/>
    </row>
    <row r="3672" spans="14:16" ht="12.75">
      <c r="N3672" s="46"/>
      <c r="O3672" s="46"/>
      <c r="P3672" s="46"/>
    </row>
    <row r="3673" spans="14:16" ht="12.75">
      <c r="N3673" s="46"/>
      <c r="O3673" s="46"/>
      <c r="P3673" s="46"/>
    </row>
    <row r="3674" spans="14:16" ht="12.75">
      <c r="N3674" s="46"/>
      <c r="O3674" s="46"/>
      <c r="P3674" s="46"/>
    </row>
    <row r="3675" spans="14:16" ht="12.75">
      <c r="N3675" s="46"/>
      <c r="O3675" s="46"/>
      <c r="P3675" s="46"/>
    </row>
    <row r="3676" spans="14:16" ht="12.75">
      <c r="N3676" s="46"/>
      <c r="O3676" s="46"/>
      <c r="P3676" s="46"/>
    </row>
    <row r="3677" spans="14:16" ht="12.75">
      <c r="N3677" s="46"/>
      <c r="O3677" s="46"/>
      <c r="P3677" s="46"/>
    </row>
    <row r="3678" spans="14:16" ht="12.75">
      <c r="N3678" s="46"/>
      <c r="O3678" s="46"/>
      <c r="P3678" s="46"/>
    </row>
    <row r="3679" spans="14:16" ht="12.75">
      <c r="N3679" s="46"/>
      <c r="O3679" s="46"/>
      <c r="P3679" s="46"/>
    </row>
    <row r="3680" spans="14:16" ht="12.75">
      <c r="N3680" s="46"/>
      <c r="O3680" s="46"/>
      <c r="P3680" s="46"/>
    </row>
    <row r="3681" spans="14:16" ht="12.75">
      <c r="N3681" s="46"/>
      <c r="O3681" s="46"/>
      <c r="P3681" s="46"/>
    </row>
    <row r="3682" spans="14:16" ht="12.75">
      <c r="N3682" s="46"/>
      <c r="O3682" s="46"/>
      <c r="P3682" s="46"/>
    </row>
    <row r="3683" spans="14:16" ht="12.75">
      <c r="N3683" s="46"/>
      <c r="O3683" s="46"/>
      <c r="P3683" s="46"/>
    </row>
    <row r="3684" spans="14:16" ht="12.75">
      <c r="N3684" s="46"/>
      <c r="O3684" s="46"/>
      <c r="P3684" s="46"/>
    </row>
    <row r="3685" spans="14:16" ht="12.75">
      <c r="N3685" s="46"/>
      <c r="O3685" s="46"/>
      <c r="P3685" s="46"/>
    </row>
    <row r="3686" spans="14:16" ht="12.75">
      <c r="N3686" s="46"/>
      <c r="O3686" s="46"/>
      <c r="P3686" s="46"/>
    </row>
    <row r="3687" spans="14:16" ht="12.75">
      <c r="N3687" s="46"/>
      <c r="O3687" s="46"/>
      <c r="P3687" s="46"/>
    </row>
    <row r="3688" spans="14:16" ht="12.75">
      <c r="N3688" s="46"/>
      <c r="O3688" s="46"/>
      <c r="P3688" s="46"/>
    </row>
    <row r="3689" spans="14:16" ht="12.75">
      <c r="N3689" s="46"/>
      <c r="O3689" s="46"/>
      <c r="P3689" s="46"/>
    </row>
    <row r="3690" spans="14:16" ht="12.75">
      <c r="N3690" s="46"/>
      <c r="O3690" s="46"/>
      <c r="P3690" s="46"/>
    </row>
    <row r="3691" spans="14:16" ht="12.75">
      <c r="N3691" s="46"/>
      <c r="O3691" s="46"/>
      <c r="P3691" s="46"/>
    </row>
    <row r="3692" spans="14:16" ht="12.75">
      <c r="N3692" s="46"/>
      <c r="O3692" s="46"/>
      <c r="P3692" s="46"/>
    </row>
    <row r="3693" spans="14:16" ht="12.75">
      <c r="N3693" s="46"/>
      <c r="O3693" s="46"/>
      <c r="P3693" s="46"/>
    </row>
    <row r="3694" spans="14:16" ht="12.75">
      <c r="N3694" s="46"/>
      <c r="O3694" s="46"/>
      <c r="P3694" s="46"/>
    </row>
    <row r="3695" spans="14:16" ht="12.75">
      <c r="N3695" s="46"/>
      <c r="O3695" s="46"/>
      <c r="P3695" s="46"/>
    </row>
    <row r="3696" spans="14:16" ht="12.75">
      <c r="N3696" s="46"/>
      <c r="O3696" s="46"/>
      <c r="P3696" s="46"/>
    </row>
    <row r="3697" spans="14:16" ht="12.75">
      <c r="N3697" s="46"/>
      <c r="O3697" s="46"/>
      <c r="P3697" s="46"/>
    </row>
    <row r="3698" spans="14:16" ht="12.75">
      <c r="N3698" s="46"/>
      <c r="O3698" s="46"/>
      <c r="P3698" s="46"/>
    </row>
    <row r="3699" spans="14:16" ht="12.75">
      <c r="N3699" s="46"/>
      <c r="O3699" s="46"/>
      <c r="P3699" s="46"/>
    </row>
    <row r="3700" spans="14:16" ht="12.75">
      <c r="N3700" s="46"/>
      <c r="O3700" s="46"/>
      <c r="P3700" s="46"/>
    </row>
    <row r="3701" spans="14:16" ht="12.75">
      <c r="N3701" s="46"/>
      <c r="O3701" s="46"/>
      <c r="P3701" s="46"/>
    </row>
    <row r="3702" spans="14:16" ht="12.75">
      <c r="N3702" s="46"/>
      <c r="O3702" s="46"/>
      <c r="P3702" s="46"/>
    </row>
    <row r="3703" spans="14:16" ht="12.75">
      <c r="N3703" s="46"/>
      <c r="O3703" s="46"/>
      <c r="P3703" s="46"/>
    </row>
    <row r="3704" spans="14:16" ht="12.75">
      <c r="N3704" s="46"/>
      <c r="O3704" s="46"/>
      <c r="P3704" s="46"/>
    </row>
    <row r="3705" spans="14:16" ht="12.75">
      <c r="N3705" s="46"/>
      <c r="O3705" s="46"/>
      <c r="P3705" s="46"/>
    </row>
    <row r="3706" spans="14:16" ht="12.75">
      <c r="N3706" s="46"/>
      <c r="O3706" s="46"/>
      <c r="P3706" s="46"/>
    </row>
    <row r="3707" spans="14:16" ht="12.75">
      <c r="N3707" s="46"/>
      <c r="O3707" s="46"/>
      <c r="P3707" s="46"/>
    </row>
    <row r="3708" spans="14:16" ht="12.75">
      <c r="N3708" s="46"/>
      <c r="O3708" s="46"/>
      <c r="P3708" s="46"/>
    </row>
    <row r="3709" spans="14:16" ht="12.75">
      <c r="N3709" s="46"/>
      <c r="O3709" s="46"/>
      <c r="P3709" s="46"/>
    </row>
    <row r="3710" spans="14:16" ht="12.75">
      <c r="N3710" s="46"/>
      <c r="O3710" s="46"/>
      <c r="P3710" s="46"/>
    </row>
    <row r="3711" spans="14:16" ht="12.75">
      <c r="N3711" s="46"/>
      <c r="O3711" s="46"/>
      <c r="P3711" s="46"/>
    </row>
    <row r="3712" spans="14:16" ht="12.75">
      <c r="N3712" s="46"/>
      <c r="O3712" s="46"/>
      <c r="P3712" s="46"/>
    </row>
    <row r="3713" spans="14:16" ht="12.75">
      <c r="N3713" s="46"/>
      <c r="O3713" s="46"/>
      <c r="P3713" s="46"/>
    </row>
    <row r="3714" spans="14:16" ht="12.75">
      <c r="N3714" s="46"/>
      <c r="O3714" s="46"/>
      <c r="P3714" s="46"/>
    </row>
    <row r="3715" spans="14:16" ht="12.75">
      <c r="N3715" s="46"/>
      <c r="O3715" s="46"/>
      <c r="P3715" s="46"/>
    </row>
    <row r="3716" spans="14:16" ht="12.75">
      <c r="N3716" s="46"/>
      <c r="O3716" s="46"/>
      <c r="P3716" s="46"/>
    </row>
    <row r="3717" spans="14:16" ht="12.75">
      <c r="N3717" s="46"/>
      <c r="O3717" s="46"/>
      <c r="P3717" s="46"/>
    </row>
    <row r="3718" spans="14:16" ht="12.75">
      <c r="N3718" s="46"/>
      <c r="O3718" s="46"/>
      <c r="P3718" s="46"/>
    </row>
    <row r="3719" spans="14:16" ht="12.75">
      <c r="N3719" s="46"/>
      <c r="O3719" s="46"/>
      <c r="P3719" s="46"/>
    </row>
    <row r="3720" spans="14:16" ht="12.75">
      <c r="N3720" s="46"/>
      <c r="O3720" s="46"/>
      <c r="P3720" s="46"/>
    </row>
    <row r="3721" spans="14:16" ht="12.75">
      <c r="N3721" s="46"/>
      <c r="O3721" s="46"/>
      <c r="P3721" s="46"/>
    </row>
    <row r="3722" spans="14:16" ht="12.75">
      <c r="N3722" s="46"/>
      <c r="O3722" s="46"/>
      <c r="P3722" s="46"/>
    </row>
    <row r="3723" spans="14:16" ht="12.75">
      <c r="N3723" s="46"/>
      <c r="O3723" s="46"/>
      <c r="P3723" s="46"/>
    </row>
    <row r="3724" spans="14:16" ht="12.75">
      <c r="N3724" s="46"/>
      <c r="O3724" s="46"/>
      <c r="P3724" s="46"/>
    </row>
    <row r="3725" spans="14:16" ht="12.75">
      <c r="N3725" s="46"/>
      <c r="O3725" s="46"/>
      <c r="P3725" s="46"/>
    </row>
    <row r="3726" spans="14:16" ht="12.75">
      <c r="N3726" s="46"/>
      <c r="O3726" s="46"/>
      <c r="P3726" s="46"/>
    </row>
    <row r="3727" spans="14:16" ht="12.75">
      <c r="N3727" s="46"/>
      <c r="O3727" s="46"/>
      <c r="P3727" s="46"/>
    </row>
    <row r="3728" spans="14:16" ht="12.75">
      <c r="N3728" s="46"/>
      <c r="O3728" s="46"/>
      <c r="P3728" s="46"/>
    </row>
    <row r="3729" spans="14:16" ht="12.75">
      <c r="N3729" s="46"/>
      <c r="O3729" s="46"/>
      <c r="P3729" s="46"/>
    </row>
    <row r="3730" spans="14:16" ht="12.75">
      <c r="N3730" s="46"/>
      <c r="O3730" s="46"/>
      <c r="P3730" s="46"/>
    </row>
    <row r="3731" spans="14:16" ht="12.75">
      <c r="N3731" s="46"/>
      <c r="O3731" s="46"/>
      <c r="P3731" s="46"/>
    </row>
    <row r="3732" spans="14:16" ht="12.75">
      <c r="N3732" s="46"/>
      <c r="O3732" s="46"/>
      <c r="P3732" s="46"/>
    </row>
    <row r="3733" spans="14:16" ht="12.75">
      <c r="N3733" s="46"/>
      <c r="O3733" s="46"/>
      <c r="P3733" s="46"/>
    </row>
    <row r="3734" spans="14:16" ht="12.75">
      <c r="N3734" s="46"/>
      <c r="O3734" s="46"/>
      <c r="P3734" s="46"/>
    </row>
    <row r="3735" spans="14:16" ht="12.75">
      <c r="N3735" s="46"/>
      <c r="O3735" s="46"/>
      <c r="P3735" s="46"/>
    </row>
    <row r="3736" spans="14:16" ht="12.75">
      <c r="N3736" s="46"/>
      <c r="O3736" s="46"/>
      <c r="P3736" s="46"/>
    </row>
    <row r="3737" spans="14:16" ht="12.75">
      <c r="N3737" s="46"/>
      <c r="O3737" s="46"/>
      <c r="P3737" s="46"/>
    </row>
    <row r="3738" spans="14:16" ht="12.75">
      <c r="N3738" s="46"/>
      <c r="O3738" s="46"/>
      <c r="P3738" s="46"/>
    </row>
    <row r="3739" spans="14:16" ht="12.75">
      <c r="N3739" s="46"/>
      <c r="O3739" s="46"/>
      <c r="P3739" s="46"/>
    </row>
    <row r="3740" spans="14:16" ht="12.75">
      <c r="N3740" s="46"/>
      <c r="O3740" s="46"/>
      <c r="P3740" s="46"/>
    </row>
    <row r="3741" spans="14:16" ht="12.75">
      <c r="N3741" s="46"/>
      <c r="O3741" s="46"/>
      <c r="P3741" s="46"/>
    </row>
    <row r="3742" spans="14:16" ht="12.75">
      <c r="N3742" s="46"/>
      <c r="O3742" s="46"/>
      <c r="P3742" s="46"/>
    </row>
    <row r="3743" spans="14:16" ht="12.75">
      <c r="N3743" s="46"/>
      <c r="O3743" s="46"/>
      <c r="P3743" s="46"/>
    </row>
    <row r="3744" spans="14:16" ht="12.75">
      <c r="N3744" s="46"/>
      <c r="O3744" s="46"/>
      <c r="P3744" s="46"/>
    </row>
    <row r="3745" spans="14:16" ht="12.75">
      <c r="N3745" s="46"/>
      <c r="O3745" s="46"/>
      <c r="P3745" s="46"/>
    </row>
    <row r="3746" spans="14:16" ht="12.75">
      <c r="N3746" s="46"/>
      <c r="O3746" s="46"/>
      <c r="P3746" s="46"/>
    </row>
    <row r="3747" spans="14:16" ht="12.75">
      <c r="N3747" s="46"/>
      <c r="O3747" s="46"/>
      <c r="P3747" s="46"/>
    </row>
    <row r="3748" spans="14:16" ht="12.75">
      <c r="N3748" s="46"/>
      <c r="O3748" s="46"/>
      <c r="P3748" s="46"/>
    </row>
    <row r="3749" spans="14:16" ht="12.75">
      <c r="N3749" s="46"/>
      <c r="O3749" s="46"/>
      <c r="P3749" s="46"/>
    </row>
    <row r="3750" spans="14:16" ht="12.75">
      <c r="N3750" s="46"/>
      <c r="O3750" s="46"/>
      <c r="P3750" s="46"/>
    </row>
    <row r="3751" spans="14:16" ht="12.75">
      <c r="N3751" s="46"/>
      <c r="O3751" s="46"/>
      <c r="P3751" s="46"/>
    </row>
    <row r="3752" spans="14:16" ht="12.75">
      <c r="N3752" s="46"/>
      <c r="O3752" s="46"/>
      <c r="P3752" s="46"/>
    </row>
    <row r="3753" spans="14:16" ht="12.75">
      <c r="N3753" s="46"/>
      <c r="O3753" s="46"/>
      <c r="P3753" s="46"/>
    </row>
    <row r="3754" spans="14:16" ht="12.75">
      <c r="N3754" s="46"/>
      <c r="O3754" s="46"/>
      <c r="P3754" s="46"/>
    </row>
    <row r="3755" spans="14:16" ht="12.75">
      <c r="N3755" s="46"/>
      <c r="O3755" s="46"/>
      <c r="P3755" s="46"/>
    </row>
    <row r="3756" spans="14:16" ht="12.75">
      <c r="N3756" s="46"/>
      <c r="O3756" s="46"/>
      <c r="P3756" s="46"/>
    </row>
    <row r="3757" spans="14:16" ht="12.75">
      <c r="N3757" s="46"/>
      <c r="O3757" s="46"/>
      <c r="P3757" s="46"/>
    </row>
    <row r="3758" spans="14:16" ht="12.75">
      <c r="N3758" s="46"/>
      <c r="O3758" s="46"/>
      <c r="P3758" s="46"/>
    </row>
    <row r="3759" spans="14:16" ht="12.75">
      <c r="N3759" s="46"/>
      <c r="O3759" s="46"/>
      <c r="P3759" s="46"/>
    </row>
    <row r="3760" spans="14:16" ht="12.75">
      <c r="N3760" s="46"/>
      <c r="O3760" s="46"/>
      <c r="P3760" s="46"/>
    </row>
    <row r="3761" spans="14:16" ht="12.75">
      <c r="N3761" s="46"/>
      <c r="O3761" s="46"/>
      <c r="P3761" s="46"/>
    </row>
    <row r="3762" spans="14:16" ht="12.75">
      <c r="N3762" s="46"/>
      <c r="O3762" s="46"/>
      <c r="P3762" s="46"/>
    </row>
    <row r="3763" spans="14:16" ht="12.75">
      <c r="N3763" s="46"/>
      <c r="O3763" s="46"/>
      <c r="P3763" s="46"/>
    </row>
    <row r="3764" spans="14:16" ht="12.75">
      <c r="N3764" s="46"/>
      <c r="O3764" s="46"/>
      <c r="P3764" s="46"/>
    </row>
    <row r="3765" spans="14:16" ht="12.75">
      <c r="N3765" s="46"/>
      <c r="O3765" s="46"/>
      <c r="P3765" s="46"/>
    </row>
    <row r="3766" spans="14:16" ht="12.75">
      <c r="N3766" s="46"/>
      <c r="O3766" s="46"/>
      <c r="P3766" s="46"/>
    </row>
    <row r="3767" spans="14:16" ht="12.75">
      <c r="N3767" s="46"/>
      <c r="O3767" s="46"/>
      <c r="P3767" s="46"/>
    </row>
    <row r="3768" spans="14:16" ht="12.75">
      <c r="N3768" s="46"/>
      <c r="O3768" s="46"/>
      <c r="P3768" s="46"/>
    </row>
    <row r="3769" spans="14:16" ht="12.75">
      <c r="N3769" s="46"/>
      <c r="O3769" s="46"/>
      <c r="P3769" s="46"/>
    </row>
    <row r="3770" spans="14:16" ht="12.75">
      <c r="N3770" s="46"/>
      <c r="O3770" s="46"/>
      <c r="P3770" s="46"/>
    </row>
    <row r="3771" spans="14:16" ht="12.75">
      <c r="N3771" s="46"/>
      <c r="O3771" s="46"/>
      <c r="P3771" s="46"/>
    </row>
    <row r="3772" spans="14:16" ht="12.75">
      <c r="N3772" s="46"/>
      <c r="O3772" s="46"/>
      <c r="P3772" s="46"/>
    </row>
    <row r="3773" spans="14:16" ht="12.75">
      <c r="N3773" s="46"/>
      <c r="O3773" s="46"/>
      <c r="P3773" s="46"/>
    </row>
    <row r="3774" spans="14:16" ht="12.75">
      <c r="N3774" s="46"/>
      <c r="O3774" s="46"/>
      <c r="P3774" s="46"/>
    </row>
    <row r="3775" spans="14:16" ht="12.75">
      <c r="N3775" s="46"/>
      <c r="O3775" s="46"/>
      <c r="P3775" s="46"/>
    </row>
    <row r="3776" spans="14:16" ht="12.75">
      <c r="N3776" s="46"/>
      <c r="O3776" s="46"/>
      <c r="P3776" s="46"/>
    </row>
    <row r="3777" spans="14:16" ht="12.75">
      <c r="N3777" s="46"/>
      <c r="O3777" s="46"/>
      <c r="P3777" s="46"/>
    </row>
    <row r="3778" spans="14:16" ht="12.75">
      <c r="N3778" s="46"/>
      <c r="O3778" s="46"/>
      <c r="P3778" s="46"/>
    </row>
    <row r="3779" spans="14:16" ht="12.75">
      <c r="N3779" s="46"/>
      <c r="O3779" s="46"/>
      <c r="P3779" s="46"/>
    </row>
    <row r="3780" spans="14:16" ht="12.75">
      <c r="N3780" s="46"/>
      <c r="O3780" s="46"/>
      <c r="P3780" s="46"/>
    </row>
    <row r="3781" spans="14:16" ht="12.75">
      <c r="N3781" s="46"/>
      <c r="O3781" s="46"/>
      <c r="P3781" s="46"/>
    </row>
    <row r="3782" spans="14:16" ht="12.75">
      <c r="N3782" s="46"/>
      <c r="O3782" s="46"/>
      <c r="P3782" s="46"/>
    </row>
    <row r="3783" spans="14:16" ht="12.75">
      <c r="N3783" s="46"/>
      <c r="O3783" s="46"/>
      <c r="P3783" s="46"/>
    </row>
    <row r="3784" spans="14:16" ht="12.75">
      <c r="N3784" s="46"/>
      <c r="O3784" s="46"/>
      <c r="P3784" s="46"/>
    </row>
    <row r="3785" spans="14:16" ht="12.75">
      <c r="N3785" s="46"/>
      <c r="O3785" s="46"/>
      <c r="P3785" s="46"/>
    </row>
    <row r="3786" spans="14:16" ht="12.75">
      <c r="N3786" s="46"/>
      <c r="O3786" s="46"/>
      <c r="P3786" s="46"/>
    </row>
    <row r="3787" spans="14:16" ht="12.75">
      <c r="N3787" s="46"/>
      <c r="O3787" s="46"/>
      <c r="P3787" s="46"/>
    </row>
    <row r="3788" spans="14:16" ht="12.75">
      <c r="N3788" s="46"/>
      <c r="O3788" s="46"/>
      <c r="P3788" s="46"/>
    </row>
    <row r="3789" spans="14:16" ht="12.75">
      <c r="N3789" s="46"/>
      <c r="O3789" s="46"/>
      <c r="P3789" s="46"/>
    </row>
    <row r="3790" spans="14:16" ht="12.75">
      <c r="N3790" s="46"/>
      <c r="O3790" s="46"/>
      <c r="P3790" s="46"/>
    </row>
    <row r="3791" spans="14:16" ht="12.75">
      <c r="N3791" s="46"/>
      <c r="O3791" s="46"/>
      <c r="P3791" s="46"/>
    </row>
    <row r="3792" spans="14:16" ht="12.75">
      <c r="N3792" s="46"/>
      <c r="O3792" s="46"/>
      <c r="P3792" s="46"/>
    </row>
    <row r="3793" spans="14:16" ht="12.75">
      <c r="N3793" s="46"/>
      <c r="O3793" s="46"/>
      <c r="P3793" s="46"/>
    </row>
    <row r="3794" spans="14:16" ht="12.75">
      <c r="N3794" s="46"/>
      <c r="O3794" s="46"/>
      <c r="P3794" s="46"/>
    </row>
    <row r="3795" spans="14:16" ht="12.75">
      <c r="N3795" s="46"/>
      <c r="O3795" s="46"/>
      <c r="P3795" s="46"/>
    </row>
    <row r="3796" spans="14:16" ht="12.75">
      <c r="N3796" s="46"/>
      <c r="O3796" s="46"/>
      <c r="P3796" s="46"/>
    </row>
    <row r="3797" spans="14:16" ht="12.75">
      <c r="N3797" s="46"/>
      <c r="O3797" s="46"/>
      <c r="P3797" s="46"/>
    </row>
    <row r="3798" spans="14:16" ht="12.75">
      <c r="N3798" s="46"/>
      <c r="O3798" s="46"/>
      <c r="P3798" s="46"/>
    </row>
    <row r="3799" spans="14:16" ht="12.75">
      <c r="N3799" s="46"/>
      <c r="O3799" s="46"/>
      <c r="P3799" s="46"/>
    </row>
    <row r="3800" spans="14:16" ht="12.75">
      <c r="N3800" s="46"/>
      <c r="O3800" s="46"/>
      <c r="P3800" s="46"/>
    </row>
    <row r="3801" spans="14:16" ht="12.75">
      <c r="N3801" s="46"/>
      <c r="O3801" s="46"/>
      <c r="P3801" s="46"/>
    </row>
    <row r="3802" spans="14:16" ht="12.75">
      <c r="N3802" s="46"/>
      <c r="O3802" s="46"/>
      <c r="P3802" s="46"/>
    </row>
    <row r="3803" spans="14:16" ht="12.75">
      <c r="N3803" s="46"/>
      <c r="O3803" s="46"/>
      <c r="P3803" s="46"/>
    </row>
    <row r="3804" spans="14:16" ht="12.75">
      <c r="N3804" s="46"/>
      <c r="O3804" s="46"/>
      <c r="P3804" s="46"/>
    </row>
    <row r="3805" spans="14:16" ht="12.75">
      <c r="N3805" s="46"/>
      <c r="O3805" s="46"/>
      <c r="P3805" s="46"/>
    </row>
    <row r="3806" spans="14:16" ht="12.75">
      <c r="N3806" s="46"/>
      <c r="O3806" s="46"/>
      <c r="P3806" s="46"/>
    </row>
    <row r="3807" spans="14:16" ht="12.75">
      <c r="N3807" s="46"/>
      <c r="O3807" s="46"/>
      <c r="P3807" s="46"/>
    </row>
    <row r="3808" spans="14:16" ht="12.75">
      <c r="N3808" s="46"/>
      <c r="O3808" s="46"/>
      <c r="P3808" s="46"/>
    </row>
    <row r="3809" spans="14:16" ht="12.75">
      <c r="N3809" s="46"/>
      <c r="O3809" s="46"/>
      <c r="P3809" s="46"/>
    </row>
    <row r="3810" spans="14:16" ht="12.75">
      <c r="N3810" s="46"/>
      <c r="O3810" s="46"/>
      <c r="P3810" s="46"/>
    </row>
    <row r="3811" spans="14:16" ht="12.75">
      <c r="N3811" s="46"/>
      <c r="O3811" s="46"/>
      <c r="P3811" s="46"/>
    </row>
    <row r="3812" spans="14:16" ht="12.75">
      <c r="N3812" s="46"/>
      <c r="O3812" s="46"/>
      <c r="P3812" s="46"/>
    </row>
    <row r="3813" spans="14:16" ht="12.75">
      <c r="N3813" s="46"/>
      <c r="O3813" s="46"/>
      <c r="P3813" s="46"/>
    </row>
    <row r="3814" spans="14:16" ht="12.75">
      <c r="N3814" s="46"/>
      <c r="O3814" s="46"/>
      <c r="P3814" s="46"/>
    </row>
    <row r="3815" spans="14:16" ht="12.75">
      <c r="N3815" s="46"/>
      <c r="O3815" s="46"/>
      <c r="P3815" s="46"/>
    </row>
    <row r="3816" spans="14:16" ht="12.75">
      <c r="N3816" s="46"/>
      <c r="O3816" s="46"/>
      <c r="P3816" s="46"/>
    </row>
    <row r="3817" spans="14:16" ht="12.75">
      <c r="N3817" s="46"/>
      <c r="O3817" s="46"/>
      <c r="P3817" s="46"/>
    </row>
    <row r="3818" spans="14:16" ht="12.75">
      <c r="N3818" s="46"/>
      <c r="O3818" s="46"/>
      <c r="P3818" s="46"/>
    </row>
    <row r="3819" spans="14:16" ht="12.75">
      <c r="N3819" s="46"/>
      <c r="O3819" s="46"/>
      <c r="P3819" s="46"/>
    </row>
    <row r="3820" spans="14:16" ht="12.75">
      <c r="N3820" s="46"/>
      <c r="O3820" s="46"/>
      <c r="P3820" s="46"/>
    </row>
    <row r="3821" spans="14:16" ht="12.75">
      <c r="N3821" s="46"/>
      <c r="O3821" s="46"/>
      <c r="P3821" s="46"/>
    </row>
    <row r="3822" spans="14:16" ht="12.75">
      <c r="N3822" s="46"/>
      <c r="O3822" s="46"/>
      <c r="P3822" s="46"/>
    </row>
    <row r="3823" spans="14:16" ht="12.75">
      <c r="N3823" s="46"/>
      <c r="O3823" s="46"/>
      <c r="P3823" s="46"/>
    </row>
    <row r="3824" spans="14:16" ht="12.75">
      <c r="N3824" s="46"/>
      <c r="O3824" s="46"/>
      <c r="P3824" s="46"/>
    </row>
    <row r="3825" spans="14:16" ht="12.75">
      <c r="N3825" s="46"/>
      <c r="O3825" s="46"/>
      <c r="P3825" s="46"/>
    </row>
    <row r="3826" spans="14:16" ht="12.75">
      <c r="N3826" s="46"/>
      <c r="O3826" s="46"/>
      <c r="P3826" s="46"/>
    </row>
    <row r="3827" spans="14:16" ht="12.75">
      <c r="N3827" s="46"/>
      <c r="O3827" s="46"/>
      <c r="P3827" s="46"/>
    </row>
    <row r="3828" spans="14:16" ht="12.75">
      <c r="N3828" s="46"/>
      <c r="O3828" s="46"/>
      <c r="P3828" s="46"/>
    </row>
    <row r="3829" spans="14:16" ht="12.75">
      <c r="N3829" s="46"/>
      <c r="O3829" s="46"/>
      <c r="P3829" s="46"/>
    </row>
    <row r="3830" spans="14:16" ht="12.75">
      <c r="N3830" s="46"/>
      <c r="O3830" s="46"/>
      <c r="P3830" s="46"/>
    </row>
    <row r="3831" spans="14:16" ht="12.75">
      <c r="N3831" s="46"/>
      <c r="O3831" s="46"/>
      <c r="P3831" s="46"/>
    </row>
    <row r="3832" spans="14:16" ht="12.75">
      <c r="N3832" s="46"/>
      <c r="O3832" s="46"/>
      <c r="P3832" s="46"/>
    </row>
    <row r="3833" spans="14:16" ht="12.75">
      <c r="N3833" s="46"/>
      <c r="O3833" s="46"/>
      <c r="P3833" s="46"/>
    </row>
    <row r="3834" spans="14:16" ht="12.75">
      <c r="N3834" s="46"/>
      <c r="O3834" s="46"/>
      <c r="P3834" s="46"/>
    </row>
    <row r="3835" spans="14:16" ht="12.75">
      <c r="N3835" s="46"/>
      <c r="O3835" s="46"/>
      <c r="P3835" s="46"/>
    </row>
    <row r="3836" spans="14:16" ht="12.75">
      <c r="N3836" s="46"/>
      <c r="O3836" s="46"/>
      <c r="P3836" s="46"/>
    </row>
    <row r="3837" spans="14:16" ht="12.75">
      <c r="N3837" s="46"/>
      <c r="O3837" s="46"/>
      <c r="P3837" s="46"/>
    </row>
    <row r="3838" spans="14:16" ht="12.75">
      <c r="N3838" s="46"/>
      <c r="O3838" s="46"/>
      <c r="P3838" s="46"/>
    </row>
    <row r="3839" spans="14:16" ht="12.75">
      <c r="N3839" s="46"/>
      <c r="O3839" s="46"/>
      <c r="P3839" s="46"/>
    </row>
    <row r="3840" spans="14:16" ht="12.75">
      <c r="N3840" s="46"/>
      <c r="O3840" s="46"/>
      <c r="P3840" s="46"/>
    </row>
    <row r="3841" spans="14:16" ht="12.75">
      <c r="N3841" s="46"/>
      <c r="O3841" s="46"/>
      <c r="P3841" s="46"/>
    </row>
    <row r="3842" spans="14:16" ht="12.75">
      <c r="N3842" s="46"/>
      <c r="O3842" s="46"/>
      <c r="P3842" s="46"/>
    </row>
    <row r="3843" spans="14:16" ht="12.75">
      <c r="N3843" s="46"/>
      <c r="O3843" s="46"/>
      <c r="P3843" s="46"/>
    </row>
    <row r="3844" spans="14:16" ht="12.75">
      <c r="N3844" s="46"/>
      <c r="O3844" s="46"/>
      <c r="P3844" s="46"/>
    </row>
    <row r="3845" spans="14:16" ht="12.75">
      <c r="N3845" s="46"/>
      <c r="O3845" s="46"/>
      <c r="P3845" s="46"/>
    </row>
    <row r="3846" spans="14:16" ht="12.75">
      <c r="N3846" s="46"/>
      <c r="O3846" s="46"/>
      <c r="P3846" s="46"/>
    </row>
    <row r="3847" spans="14:16" ht="12.75">
      <c r="N3847" s="46"/>
      <c r="O3847" s="46"/>
      <c r="P3847" s="46"/>
    </row>
    <row r="3848" spans="14:16" ht="12.75">
      <c r="N3848" s="46"/>
      <c r="O3848" s="46"/>
      <c r="P3848" s="46"/>
    </row>
    <row r="3849" spans="14:16" ht="12.75">
      <c r="N3849" s="46"/>
      <c r="O3849" s="46"/>
      <c r="P3849" s="46"/>
    </row>
    <row r="3850" spans="14:16" ht="12.75">
      <c r="N3850" s="46"/>
      <c r="O3850" s="46"/>
      <c r="P3850" s="46"/>
    </row>
    <row r="3851" spans="14:16" ht="12.75">
      <c r="N3851" s="46"/>
      <c r="O3851" s="46"/>
      <c r="P3851" s="46"/>
    </row>
    <row r="3852" spans="14:16" ht="12.75">
      <c r="N3852" s="46"/>
      <c r="O3852" s="46"/>
      <c r="P3852" s="46"/>
    </row>
    <row r="3853" spans="14:16" ht="12.75">
      <c r="N3853" s="46"/>
      <c r="O3853" s="46"/>
      <c r="P3853" s="46"/>
    </row>
    <row r="3854" spans="14:16" ht="12.75">
      <c r="N3854" s="46"/>
      <c r="O3854" s="46"/>
      <c r="P3854" s="46"/>
    </row>
    <row r="3855" spans="14:16" ht="12.75">
      <c r="N3855" s="46"/>
      <c r="O3855" s="46"/>
      <c r="P3855" s="46"/>
    </row>
    <row r="3856" spans="14:16" ht="12.75">
      <c r="N3856" s="46"/>
      <c r="O3856" s="46"/>
      <c r="P3856" s="46"/>
    </row>
    <row r="3857" spans="14:16" ht="12.75">
      <c r="N3857" s="46"/>
      <c r="O3857" s="46"/>
      <c r="P3857" s="46"/>
    </row>
    <row r="3858" spans="14:16" ht="12.75">
      <c r="N3858" s="46"/>
      <c r="O3858" s="46"/>
      <c r="P3858" s="46"/>
    </row>
    <row r="3859" spans="14:16" ht="12.75">
      <c r="N3859" s="46"/>
      <c r="O3859" s="46"/>
      <c r="P3859" s="46"/>
    </row>
    <row r="3860" spans="14:16" ht="12.75">
      <c r="N3860" s="46"/>
      <c r="O3860" s="46"/>
      <c r="P3860" s="46"/>
    </row>
    <row r="3861" spans="14:16" ht="12.75">
      <c r="N3861" s="46"/>
      <c r="O3861" s="46"/>
      <c r="P3861" s="46"/>
    </row>
    <row r="3862" spans="14:16" ht="12.75">
      <c r="N3862" s="46"/>
      <c r="O3862" s="46"/>
      <c r="P3862" s="46"/>
    </row>
    <row r="3863" spans="14:16" ht="12.75">
      <c r="N3863" s="46"/>
      <c r="O3863" s="46"/>
      <c r="P3863" s="46"/>
    </row>
    <row r="3864" spans="14:16" ht="12.75">
      <c r="N3864" s="46"/>
      <c r="O3864" s="46"/>
      <c r="P3864" s="46"/>
    </row>
    <row r="3865" spans="14:16" ht="12.75">
      <c r="N3865" s="46"/>
      <c r="O3865" s="46"/>
      <c r="P3865" s="46"/>
    </row>
    <row r="3866" spans="14:16" ht="12.75">
      <c r="N3866" s="46"/>
      <c r="O3866" s="46"/>
      <c r="P3866" s="46"/>
    </row>
    <row r="3867" spans="14:16" ht="12.75">
      <c r="N3867" s="46"/>
      <c r="O3867" s="46"/>
      <c r="P3867" s="46"/>
    </row>
    <row r="3868" spans="14:16" ht="12.75">
      <c r="N3868" s="46"/>
      <c r="O3868" s="46"/>
      <c r="P3868" s="46"/>
    </row>
    <row r="3869" spans="14:16" ht="12.75">
      <c r="N3869" s="46"/>
      <c r="O3869" s="46"/>
      <c r="P3869" s="46"/>
    </row>
    <row r="3870" spans="14:16" ht="12.75">
      <c r="N3870" s="46"/>
      <c r="O3870" s="46"/>
      <c r="P3870" s="46"/>
    </row>
    <row r="3871" spans="14:16" ht="12.75">
      <c r="N3871" s="46"/>
      <c r="O3871" s="46"/>
      <c r="P3871" s="46"/>
    </row>
    <row r="3872" spans="14:16" ht="12.75">
      <c r="N3872" s="46"/>
      <c r="O3872" s="46"/>
      <c r="P3872" s="46"/>
    </row>
    <row r="3873" spans="14:16" ht="12.75">
      <c r="N3873" s="46"/>
      <c r="O3873" s="46"/>
      <c r="P3873" s="46"/>
    </row>
    <row r="3874" spans="14:16" ht="12.75">
      <c r="N3874" s="46"/>
      <c r="O3874" s="46"/>
      <c r="P3874" s="46"/>
    </row>
    <row r="3875" spans="14:16" ht="12.75">
      <c r="N3875" s="46"/>
      <c r="O3875" s="46"/>
      <c r="P3875" s="46"/>
    </row>
    <row r="3876" spans="14:16" ht="12.75">
      <c r="N3876" s="46"/>
      <c r="O3876" s="46"/>
      <c r="P3876" s="46"/>
    </row>
    <row r="3877" spans="14:16" ht="12.75">
      <c r="N3877" s="46"/>
      <c r="O3877" s="46"/>
      <c r="P3877" s="46"/>
    </row>
    <row r="3878" spans="14:16" ht="12.75">
      <c r="N3878" s="46"/>
      <c r="O3878" s="46"/>
      <c r="P3878" s="46"/>
    </row>
    <row r="3879" spans="14:16" ht="12.75">
      <c r="N3879" s="46"/>
      <c r="O3879" s="46"/>
      <c r="P3879" s="46"/>
    </row>
    <row r="3880" spans="14:16" ht="12.75">
      <c r="N3880" s="46"/>
      <c r="O3880" s="46"/>
      <c r="P3880" s="46"/>
    </row>
    <row r="3881" spans="14:16" ht="12.75">
      <c r="N3881" s="46"/>
      <c r="O3881" s="46"/>
      <c r="P3881" s="46"/>
    </row>
    <row r="3882" spans="14:16" ht="12.75">
      <c r="N3882" s="46"/>
      <c r="O3882" s="46"/>
      <c r="P3882" s="46"/>
    </row>
    <row r="3883" spans="14:16" ht="12.75">
      <c r="N3883" s="46"/>
      <c r="O3883" s="46"/>
      <c r="P3883" s="46"/>
    </row>
    <row r="3884" spans="14:16" ht="12.75">
      <c r="N3884" s="46"/>
      <c r="O3884" s="46"/>
      <c r="P3884" s="46"/>
    </row>
    <row r="3885" spans="14:16" ht="12.75">
      <c r="N3885" s="46"/>
      <c r="O3885" s="46"/>
      <c r="P3885" s="46"/>
    </row>
    <row r="3886" spans="14:16" ht="12.75">
      <c r="N3886" s="46"/>
      <c r="O3886" s="46"/>
      <c r="P3886" s="46"/>
    </row>
    <row r="3887" spans="14:16" ht="12.75">
      <c r="N3887" s="46"/>
      <c r="O3887" s="46"/>
      <c r="P3887" s="46"/>
    </row>
    <row r="3888" spans="14:16" ht="12.75">
      <c r="N3888" s="46"/>
      <c r="O3888" s="46"/>
      <c r="P3888" s="46"/>
    </row>
    <row r="3889" spans="14:16" ht="12.75">
      <c r="N3889" s="46"/>
      <c r="O3889" s="46"/>
      <c r="P3889" s="46"/>
    </row>
    <row r="3890" spans="14:16" ht="12.75">
      <c r="N3890" s="46"/>
      <c r="O3890" s="46"/>
      <c r="P3890" s="46"/>
    </row>
    <row r="3891" spans="14:16" ht="12.75">
      <c r="N3891" s="46"/>
      <c r="O3891" s="46"/>
      <c r="P3891" s="46"/>
    </row>
    <row r="3892" spans="14:16" ht="12.75">
      <c r="N3892" s="46"/>
      <c r="O3892" s="46"/>
      <c r="P3892" s="46"/>
    </row>
    <row r="3893" spans="14:16" ht="12.75">
      <c r="N3893" s="46"/>
      <c r="O3893" s="46"/>
      <c r="P3893" s="46"/>
    </row>
    <row r="3894" spans="14:16" ht="12.75">
      <c r="N3894" s="46"/>
      <c r="O3894" s="46"/>
      <c r="P3894" s="46"/>
    </row>
    <row r="3895" spans="14:16" ht="12.75">
      <c r="N3895" s="46"/>
      <c r="O3895" s="46"/>
      <c r="P3895" s="46"/>
    </row>
    <row r="3896" spans="14:16" ht="12.75">
      <c r="N3896" s="46"/>
      <c r="O3896" s="46"/>
      <c r="P3896" s="46"/>
    </row>
    <row r="3897" spans="14:16" ht="12.75">
      <c r="N3897" s="46"/>
      <c r="O3897" s="46"/>
      <c r="P3897" s="46"/>
    </row>
    <row r="3898" spans="14:16" ht="12.75">
      <c r="N3898" s="46"/>
      <c r="O3898" s="46"/>
      <c r="P3898" s="46"/>
    </row>
    <row r="3899" spans="14:16" ht="12.75">
      <c r="N3899" s="46"/>
      <c r="O3899" s="46"/>
      <c r="P3899" s="46"/>
    </row>
    <row r="3900" spans="14:16" ht="12.75">
      <c r="N3900" s="46"/>
      <c r="O3900" s="46"/>
      <c r="P3900" s="46"/>
    </row>
    <row r="3901" spans="14:16" ht="12.75">
      <c r="N3901" s="46"/>
      <c r="O3901" s="46"/>
      <c r="P3901" s="46"/>
    </row>
    <row r="3902" spans="14:16" ht="12.75">
      <c r="N3902" s="46"/>
      <c r="O3902" s="46"/>
      <c r="P3902" s="46"/>
    </row>
    <row r="3903" spans="14:16" ht="12.75">
      <c r="N3903" s="46"/>
      <c r="O3903" s="46"/>
      <c r="P3903" s="46"/>
    </row>
    <row r="3904" spans="14:16" ht="12.75">
      <c r="N3904" s="46"/>
      <c r="O3904" s="46"/>
      <c r="P3904" s="46"/>
    </row>
    <row r="3905" spans="14:16" ht="12.75">
      <c r="N3905" s="46"/>
      <c r="O3905" s="46"/>
      <c r="P3905" s="46"/>
    </row>
    <row r="3906" spans="14:16" ht="12.75">
      <c r="N3906" s="46"/>
      <c r="O3906" s="46"/>
      <c r="P3906" s="46"/>
    </row>
    <row r="3907" spans="14:16" ht="12.75">
      <c r="N3907" s="46"/>
      <c r="O3907" s="46"/>
      <c r="P3907" s="46"/>
    </row>
    <row r="3908" spans="14:16" ht="12.75">
      <c r="N3908" s="46"/>
      <c r="O3908" s="46"/>
      <c r="P3908" s="46"/>
    </row>
    <row r="3909" spans="14:16" ht="12.75">
      <c r="N3909" s="46"/>
      <c r="O3909" s="46"/>
      <c r="P3909" s="46"/>
    </row>
    <row r="3910" spans="14:16" ht="12.75">
      <c r="N3910" s="46"/>
      <c r="O3910" s="46"/>
      <c r="P3910" s="46"/>
    </row>
    <row r="3911" spans="14:16" ht="12.75">
      <c r="N3911" s="46"/>
      <c r="O3911" s="46"/>
      <c r="P3911" s="46"/>
    </row>
    <row r="3912" spans="14:16" ht="12.75">
      <c r="N3912" s="46"/>
      <c r="O3912" s="46"/>
      <c r="P3912" s="46"/>
    </row>
    <row r="3913" spans="14:16" ht="12.75">
      <c r="N3913" s="46"/>
      <c r="O3913" s="46"/>
      <c r="P3913" s="46"/>
    </row>
    <row r="3914" spans="14:16" ht="12.75">
      <c r="N3914" s="46"/>
      <c r="O3914" s="46"/>
      <c r="P3914" s="46"/>
    </row>
    <row r="3915" spans="14:16" ht="12.75">
      <c r="N3915" s="46"/>
      <c r="O3915" s="46"/>
      <c r="P3915" s="46"/>
    </row>
    <row r="3916" spans="14:16" ht="12.75">
      <c r="N3916" s="46"/>
      <c r="O3916" s="46"/>
      <c r="P3916" s="46"/>
    </row>
    <row r="3917" spans="14:16" ht="12.75">
      <c r="N3917" s="46"/>
      <c r="O3917" s="46"/>
      <c r="P3917" s="46"/>
    </row>
    <row r="3918" spans="14:16" ht="12.75">
      <c r="N3918" s="46"/>
      <c r="O3918" s="46"/>
      <c r="P3918" s="46"/>
    </row>
    <row r="3919" spans="14:16" ht="12.75">
      <c r="N3919" s="46"/>
      <c r="O3919" s="46"/>
      <c r="P3919" s="46"/>
    </row>
    <row r="3920" spans="14:16" ht="12.75">
      <c r="N3920" s="46"/>
      <c r="O3920" s="46"/>
      <c r="P3920" s="46"/>
    </row>
    <row r="3921" spans="14:16" ht="12.75">
      <c r="N3921" s="46"/>
      <c r="O3921" s="46"/>
      <c r="P3921" s="46"/>
    </row>
    <row r="3922" spans="14:16" ht="12.75">
      <c r="N3922" s="46"/>
      <c r="O3922" s="46"/>
      <c r="P3922" s="46"/>
    </row>
    <row r="3923" spans="14:16" ht="12.75">
      <c r="N3923" s="46"/>
      <c r="O3923" s="46"/>
      <c r="P3923" s="46"/>
    </row>
    <row r="3924" spans="14:16" ht="12.75">
      <c r="N3924" s="46"/>
      <c r="O3924" s="46"/>
      <c r="P3924" s="46"/>
    </row>
    <row r="3925" spans="14:16" ht="12.75">
      <c r="N3925" s="46"/>
      <c r="O3925" s="46"/>
      <c r="P3925" s="46"/>
    </row>
    <row r="3926" spans="14:16" ht="12.75">
      <c r="N3926" s="46"/>
      <c r="O3926" s="46"/>
      <c r="P3926" s="46"/>
    </row>
    <row r="3927" spans="14:16" ht="12.75">
      <c r="N3927" s="46"/>
      <c r="O3927" s="46"/>
      <c r="P3927" s="46"/>
    </row>
    <row r="3928" spans="14:16" ht="12.75">
      <c r="N3928" s="46"/>
      <c r="O3928" s="46"/>
      <c r="P3928" s="46"/>
    </row>
    <row r="3929" spans="14:16" ht="12.75">
      <c r="N3929" s="46"/>
      <c r="O3929" s="46"/>
      <c r="P3929" s="46"/>
    </row>
    <row r="3930" spans="14:16" ht="12.75">
      <c r="N3930" s="46"/>
      <c r="O3930" s="46"/>
      <c r="P3930" s="46"/>
    </row>
    <row r="3931" spans="14:16" ht="12.75">
      <c r="N3931" s="46"/>
      <c r="O3931" s="46"/>
      <c r="P3931" s="46"/>
    </row>
    <row r="3932" spans="14:16" ht="12.75">
      <c r="N3932" s="46"/>
      <c r="O3932" s="46"/>
      <c r="P3932" s="46"/>
    </row>
    <row r="3933" spans="14:16" ht="12.75">
      <c r="N3933" s="46"/>
      <c r="O3933" s="46"/>
      <c r="P3933" s="46"/>
    </row>
    <row r="3934" spans="14:16" ht="12.75">
      <c r="N3934" s="46"/>
      <c r="O3934" s="46"/>
      <c r="P3934" s="46"/>
    </row>
    <row r="3935" spans="14:16" ht="12.75">
      <c r="N3935" s="46"/>
      <c r="O3935" s="46"/>
      <c r="P3935" s="46"/>
    </row>
    <row r="3936" spans="14:16" ht="12.75">
      <c r="N3936" s="46"/>
      <c r="O3936" s="46"/>
      <c r="P3936" s="46"/>
    </row>
    <row r="3937" spans="14:16" ht="12.75">
      <c r="N3937" s="46"/>
      <c r="O3937" s="46"/>
      <c r="P3937" s="46"/>
    </row>
    <row r="3938" spans="14:16" ht="12.75">
      <c r="N3938" s="46"/>
      <c r="O3938" s="46"/>
      <c r="P3938" s="46"/>
    </row>
    <row r="3939" spans="14:16" ht="12.75">
      <c r="N3939" s="46"/>
      <c r="O3939" s="46"/>
      <c r="P3939" s="46"/>
    </row>
    <row r="3940" spans="14:16" ht="12.75">
      <c r="N3940" s="46"/>
      <c r="O3940" s="46"/>
      <c r="P3940" s="46"/>
    </row>
    <row r="3941" spans="14:16" ht="12.75">
      <c r="N3941" s="46"/>
      <c r="O3941" s="46"/>
      <c r="P3941" s="46"/>
    </row>
    <row r="3942" spans="14:16" ht="12.75">
      <c r="N3942" s="46"/>
      <c r="O3942" s="46"/>
      <c r="P3942" s="46"/>
    </row>
    <row r="3943" spans="14:16" ht="12.75">
      <c r="N3943" s="46"/>
      <c r="O3943" s="46"/>
      <c r="P3943" s="46"/>
    </row>
    <row r="3944" spans="14:16" ht="12.75">
      <c r="N3944" s="46"/>
      <c r="O3944" s="46"/>
      <c r="P3944" s="46"/>
    </row>
    <row r="3945" spans="14:16" ht="12.75">
      <c r="N3945" s="46"/>
      <c r="O3945" s="46"/>
      <c r="P3945" s="46"/>
    </row>
    <row r="3946" spans="14:16" ht="12.75">
      <c r="N3946" s="46"/>
      <c r="O3946" s="46"/>
      <c r="P3946" s="46"/>
    </row>
    <row r="3947" spans="14:16" ht="12.75">
      <c r="N3947" s="46"/>
      <c r="O3947" s="46"/>
      <c r="P3947" s="46"/>
    </row>
    <row r="3948" spans="14:16" ht="12.75">
      <c r="N3948" s="46"/>
      <c r="O3948" s="46"/>
      <c r="P3948" s="46"/>
    </row>
    <row r="3949" spans="14:16" ht="12.75">
      <c r="N3949" s="46"/>
      <c r="O3949" s="46"/>
      <c r="P3949" s="46"/>
    </row>
    <row r="3950" spans="14:16" ht="12.75">
      <c r="N3950" s="46"/>
      <c r="O3950" s="46"/>
      <c r="P3950" s="46"/>
    </row>
    <row r="3951" spans="14:16" ht="12.75">
      <c r="N3951" s="46"/>
      <c r="O3951" s="46"/>
      <c r="P3951" s="46"/>
    </row>
    <row r="3952" spans="14:16" ht="12.75">
      <c r="N3952" s="46"/>
      <c r="O3952" s="46"/>
      <c r="P3952" s="46"/>
    </row>
    <row r="3953" spans="14:16" ht="12.75">
      <c r="N3953" s="46"/>
      <c r="O3953" s="46"/>
      <c r="P3953" s="46"/>
    </row>
    <row r="3954" spans="14:16" ht="12.75">
      <c r="N3954" s="46"/>
      <c r="O3954" s="46"/>
      <c r="P3954" s="46"/>
    </row>
    <row r="3955" spans="14:16" ht="12.75">
      <c r="N3955" s="46"/>
      <c r="O3955" s="46"/>
      <c r="P3955" s="46"/>
    </row>
    <row r="3956" spans="14:16" ht="12.75">
      <c r="N3956" s="46"/>
      <c r="O3956" s="46"/>
      <c r="P3956" s="46"/>
    </row>
    <row r="3957" spans="14:16" ht="12.75">
      <c r="N3957" s="46"/>
      <c r="O3957" s="46"/>
      <c r="P3957" s="46"/>
    </row>
    <row r="3958" spans="14:16" ht="12.75">
      <c r="N3958" s="46"/>
      <c r="O3958" s="46"/>
      <c r="P3958" s="46"/>
    </row>
    <row r="3959" spans="14:16" ht="12.75">
      <c r="N3959" s="46"/>
      <c r="O3959" s="46"/>
      <c r="P3959" s="46"/>
    </row>
    <row r="3960" spans="14:16" ht="12.75">
      <c r="N3960" s="46"/>
      <c r="O3960" s="46"/>
      <c r="P3960" s="46"/>
    </row>
    <row r="3961" spans="14:16" ht="12.75">
      <c r="N3961" s="46"/>
      <c r="O3961" s="46"/>
      <c r="P3961" s="46"/>
    </row>
    <row r="3962" spans="14:16" ht="12.75">
      <c r="N3962" s="46"/>
      <c r="O3962" s="46"/>
      <c r="P3962" s="46"/>
    </row>
    <row r="3963" spans="14:16" ht="12.75">
      <c r="N3963" s="46"/>
      <c r="O3963" s="46"/>
      <c r="P3963" s="46"/>
    </row>
    <row r="3964" spans="14:16" ht="12.75">
      <c r="N3964" s="46"/>
      <c r="O3964" s="46"/>
      <c r="P3964" s="46"/>
    </row>
    <row r="3965" spans="14:16" ht="12.75">
      <c r="N3965" s="46"/>
      <c r="O3965" s="46"/>
      <c r="P3965" s="46"/>
    </row>
    <row r="3966" spans="14:16" ht="12.75">
      <c r="N3966" s="46"/>
      <c r="O3966" s="46"/>
      <c r="P3966" s="46"/>
    </row>
    <row r="3967" spans="14:16" ht="12.75">
      <c r="N3967" s="46"/>
      <c r="O3967" s="46"/>
      <c r="P3967" s="46"/>
    </row>
    <row r="3968" spans="14:16" ht="12.75">
      <c r="N3968" s="46"/>
      <c r="O3968" s="46"/>
      <c r="P3968" s="46"/>
    </row>
    <row r="3969" spans="14:16" ht="12.75">
      <c r="N3969" s="46"/>
      <c r="O3969" s="46"/>
      <c r="P3969" s="46"/>
    </row>
    <row r="3970" spans="14:16" ht="12.75">
      <c r="N3970" s="46"/>
      <c r="O3970" s="46"/>
      <c r="P3970" s="46"/>
    </row>
    <row r="3971" spans="14:16" ht="12.75">
      <c r="N3971" s="46"/>
      <c r="O3971" s="46"/>
      <c r="P3971" s="46"/>
    </row>
    <row r="3972" spans="14:16" ht="12.75">
      <c r="N3972" s="46"/>
      <c r="O3972" s="46"/>
      <c r="P3972" s="46"/>
    </row>
    <row r="3973" spans="14:16" ht="12.75">
      <c r="N3973" s="46"/>
      <c r="O3973" s="46"/>
      <c r="P3973" s="46"/>
    </row>
    <row r="3974" spans="14:16" ht="12.75">
      <c r="N3974" s="46"/>
      <c r="O3974" s="46"/>
      <c r="P3974" s="46"/>
    </row>
    <row r="3975" spans="14:16" ht="12.75">
      <c r="N3975" s="46"/>
      <c r="O3975" s="46"/>
      <c r="P3975" s="46"/>
    </row>
    <row r="3976" spans="14:16" ht="12.75">
      <c r="N3976" s="46"/>
      <c r="O3976" s="46"/>
      <c r="P3976" s="46"/>
    </row>
    <row r="3977" spans="14:16" ht="12.75">
      <c r="N3977" s="46"/>
      <c r="O3977" s="46"/>
      <c r="P3977" s="46"/>
    </row>
    <row r="3978" spans="14:16" ht="12.75">
      <c r="N3978" s="46"/>
      <c r="O3978" s="46"/>
      <c r="P3978" s="46"/>
    </row>
    <row r="3979" spans="14:16" ht="12.75">
      <c r="N3979" s="46"/>
      <c r="O3979" s="46"/>
      <c r="P3979" s="46"/>
    </row>
    <row r="3980" spans="14:16" ht="12.75">
      <c r="N3980" s="46"/>
      <c r="O3980" s="46"/>
      <c r="P3980" s="46"/>
    </row>
    <row r="3981" spans="14:16" ht="12.75">
      <c r="N3981" s="46"/>
      <c r="O3981" s="46"/>
      <c r="P3981" s="46"/>
    </row>
    <row r="3982" spans="14:16" ht="12.75">
      <c r="N3982" s="46"/>
      <c r="O3982" s="46"/>
      <c r="P3982" s="46"/>
    </row>
    <row r="3983" spans="14:16" ht="12.75">
      <c r="N3983" s="46"/>
      <c r="O3983" s="46"/>
      <c r="P3983" s="46"/>
    </row>
    <row r="3984" spans="14:16" ht="12.75">
      <c r="N3984" s="46"/>
      <c r="O3984" s="46"/>
      <c r="P3984" s="46"/>
    </row>
    <row r="3985" spans="14:16" ht="12.75">
      <c r="N3985" s="46"/>
      <c r="O3985" s="46"/>
      <c r="P3985" s="46"/>
    </row>
    <row r="3986" spans="14:16" ht="12.75">
      <c r="N3986" s="46"/>
      <c r="O3986" s="46"/>
      <c r="P3986" s="46"/>
    </row>
    <row r="3987" spans="14:16" ht="12.75">
      <c r="N3987" s="46"/>
      <c r="O3987" s="46"/>
      <c r="P3987" s="46"/>
    </row>
    <row r="3988" spans="14:16" ht="12.75">
      <c r="N3988" s="46"/>
      <c r="O3988" s="46"/>
      <c r="P3988" s="46"/>
    </row>
    <row r="3989" spans="14:16" ht="12.75">
      <c r="N3989" s="46"/>
      <c r="O3989" s="46"/>
      <c r="P3989" s="46"/>
    </row>
    <row r="3990" spans="14:16" ht="12.75">
      <c r="N3990" s="46"/>
      <c r="O3990" s="46"/>
      <c r="P3990" s="46"/>
    </row>
    <row r="3991" spans="14:16" ht="12.75">
      <c r="N3991" s="46"/>
      <c r="O3991" s="46"/>
      <c r="P3991" s="46"/>
    </row>
    <row r="3992" spans="14:16" ht="12.75">
      <c r="N3992" s="46"/>
      <c r="O3992" s="46"/>
      <c r="P3992" s="46"/>
    </row>
    <row r="3993" spans="14:16" ht="12.75">
      <c r="N3993" s="46"/>
      <c r="O3993" s="46"/>
      <c r="P3993" s="46"/>
    </row>
    <row r="3994" spans="14:16" ht="12.75">
      <c r="N3994" s="46"/>
      <c r="O3994" s="46"/>
      <c r="P3994" s="46"/>
    </row>
    <row r="3995" spans="14:16" ht="12.75">
      <c r="N3995" s="46"/>
      <c r="O3995" s="46"/>
      <c r="P3995" s="46"/>
    </row>
    <row r="3996" spans="14:16" ht="12.75">
      <c r="N3996" s="46"/>
      <c r="O3996" s="46"/>
      <c r="P3996" s="46"/>
    </row>
    <row r="3997" spans="14:16" ht="12.75">
      <c r="N3997" s="46"/>
      <c r="O3997" s="46"/>
      <c r="P3997" s="46"/>
    </row>
    <row r="3998" spans="14:16" ht="12.75">
      <c r="N3998" s="46"/>
      <c r="O3998" s="46"/>
      <c r="P3998" s="46"/>
    </row>
    <row r="3999" spans="14:16" ht="12.75">
      <c r="N3999" s="46"/>
      <c r="O3999" s="46"/>
      <c r="P3999" s="46"/>
    </row>
    <row r="4000" spans="14:16" ht="12.75">
      <c r="N4000" s="46"/>
      <c r="O4000" s="46"/>
      <c r="P4000" s="46"/>
    </row>
    <row r="4001" spans="14:16" ht="12.75">
      <c r="N4001" s="46"/>
      <c r="O4001" s="46"/>
      <c r="P4001" s="46"/>
    </row>
    <row r="4002" spans="14:16" ht="12.75">
      <c r="N4002" s="46"/>
      <c r="O4002" s="46"/>
      <c r="P4002" s="46"/>
    </row>
    <row r="4003" spans="14:16" ht="12.75">
      <c r="N4003" s="46"/>
      <c r="O4003" s="46"/>
      <c r="P4003" s="46"/>
    </row>
    <row r="4004" spans="14:16" ht="12.75">
      <c r="N4004" s="46"/>
      <c r="O4004" s="46"/>
      <c r="P4004" s="46"/>
    </row>
    <row r="4005" spans="14:16" ht="12.75">
      <c r="N4005" s="46"/>
      <c r="O4005" s="46"/>
      <c r="P4005" s="46"/>
    </row>
    <row r="4006" spans="14:16" ht="12.75">
      <c r="N4006" s="46"/>
      <c r="O4006" s="46"/>
      <c r="P4006" s="46"/>
    </row>
    <row r="4007" spans="14:16" ht="12.75">
      <c r="N4007" s="46"/>
      <c r="O4007" s="46"/>
      <c r="P4007" s="46"/>
    </row>
    <row r="4008" spans="14:16" ht="12.75">
      <c r="N4008" s="46"/>
      <c r="O4008" s="46"/>
      <c r="P4008" s="46"/>
    </row>
    <row r="4009" spans="14:16" ht="12.75">
      <c r="N4009" s="46"/>
      <c r="O4009" s="46"/>
      <c r="P4009" s="46"/>
    </row>
    <row r="4010" spans="14:16" ht="12.75">
      <c r="N4010" s="46"/>
      <c r="O4010" s="46"/>
      <c r="P4010" s="46"/>
    </row>
    <row r="4011" spans="14:16" ht="12.75">
      <c r="N4011" s="46"/>
      <c r="O4011" s="46"/>
      <c r="P4011" s="46"/>
    </row>
    <row r="4012" spans="14:16" ht="12.75">
      <c r="N4012" s="46"/>
      <c r="O4012" s="46"/>
      <c r="P4012" s="46"/>
    </row>
    <row r="4013" spans="14:16" ht="12.75">
      <c r="N4013" s="46"/>
      <c r="O4013" s="46"/>
      <c r="P4013" s="46"/>
    </row>
    <row r="4014" spans="14:16" ht="12.75">
      <c r="N4014" s="46"/>
      <c r="O4014" s="46"/>
      <c r="P4014" s="46"/>
    </row>
    <row r="4015" spans="14:16" ht="12.75">
      <c r="N4015" s="46"/>
      <c r="O4015" s="46"/>
      <c r="P4015" s="46"/>
    </row>
    <row r="4016" spans="14:16" ht="12.75">
      <c r="N4016" s="46"/>
      <c r="O4016" s="46"/>
      <c r="P4016" s="46"/>
    </row>
    <row r="4017" spans="14:16" ht="12.75">
      <c r="N4017" s="46"/>
      <c r="O4017" s="46"/>
      <c r="P4017" s="46"/>
    </row>
    <row r="4018" spans="14:16" ht="12.75">
      <c r="N4018" s="46"/>
      <c r="O4018" s="46"/>
      <c r="P4018" s="46"/>
    </row>
    <row r="4019" spans="14:16" ht="12.75">
      <c r="N4019" s="46"/>
      <c r="O4019" s="46"/>
      <c r="P4019" s="46"/>
    </row>
    <row r="4020" spans="14:16" ht="12.75">
      <c r="N4020" s="46"/>
      <c r="O4020" s="46"/>
      <c r="P4020" s="46"/>
    </row>
    <row r="4021" spans="14:16" ht="12.75">
      <c r="N4021" s="46"/>
      <c r="O4021" s="46"/>
      <c r="P4021" s="46"/>
    </row>
    <row r="4022" spans="14:16" ht="12.75">
      <c r="N4022" s="46"/>
      <c r="O4022" s="46"/>
      <c r="P4022" s="46"/>
    </row>
    <row r="4023" spans="14:16" ht="12.75">
      <c r="N4023" s="46"/>
      <c r="O4023" s="46"/>
      <c r="P4023" s="46"/>
    </row>
    <row r="4024" spans="14:16" ht="12.75">
      <c r="N4024" s="46"/>
      <c r="O4024" s="46"/>
      <c r="P4024" s="46"/>
    </row>
    <row r="4025" spans="14:16" ht="12.75">
      <c r="N4025" s="46"/>
      <c r="O4025" s="46"/>
      <c r="P4025" s="46"/>
    </row>
    <row r="4026" spans="14:16" ht="12.75">
      <c r="N4026" s="46"/>
      <c r="O4026" s="46"/>
      <c r="P4026" s="46"/>
    </row>
    <row r="4027" spans="14:16" ht="12.75">
      <c r="N4027" s="46"/>
      <c r="O4027" s="46"/>
      <c r="P4027" s="46"/>
    </row>
    <row r="4028" spans="14:16" ht="12.75">
      <c r="N4028" s="46"/>
      <c r="O4028" s="46"/>
      <c r="P4028" s="46"/>
    </row>
    <row r="4029" spans="14:16" ht="12.75">
      <c r="N4029" s="46"/>
      <c r="O4029" s="46"/>
      <c r="P4029" s="46"/>
    </row>
    <row r="4030" spans="14:16" ht="12.75">
      <c r="N4030" s="46"/>
      <c r="O4030" s="46"/>
      <c r="P4030" s="46"/>
    </row>
    <row r="4031" spans="14:16" ht="12.75">
      <c r="N4031" s="46"/>
      <c r="O4031" s="46"/>
      <c r="P4031" s="46"/>
    </row>
    <row r="4032" spans="14:16" ht="12.75">
      <c r="N4032" s="46"/>
      <c r="O4032" s="46"/>
      <c r="P4032" s="46"/>
    </row>
    <row r="4033" spans="14:16" ht="12.75">
      <c r="N4033" s="46"/>
      <c r="O4033" s="46"/>
      <c r="P4033" s="46"/>
    </row>
    <row r="4034" spans="14:16" ht="12.75">
      <c r="N4034" s="46"/>
      <c r="O4034" s="46"/>
      <c r="P4034" s="46"/>
    </row>
    <row r="4035" spans="14:16" ht="12.75">
      <c r="N4035" s="46"/>
      <c r="O4035" s="46"/>
      <c r="P4035" s="46"/>
    </row>
    <row r="4036" spans="14:16" ht="12.75">
      <c r="N4036" s="46"/>
      <c r="O4036" s="46"/>
      <c r="P4036" s="46"/>
    </row>
    <row r="4037" spans="14:16" ht="12.75">
      <c r="N4037" s="46"/>
      <c r="O4037" s="46"/>
      <c r="P4037" s="46"/>
    </row>
    <row r="4038" spans="14:16" ht="12.75">
      <c r="N4038" s="46"/>
      <c r="O4038" s="46"/>
      <c r="P4038" s="46"/>
    </row>
    <row r="4039" spans="14:16" ht="12.75">
      <c r="N4039" s="46"/>
      <c r="O4039" s="46"/>
      <c r="P4039" s="46"/>
    </row>
    <row r="4040" spans="14:16" ht="12.75">
      <c r="N4040" s="46"/>
      <c r="O4040" s="46"/>
      <c r="P4040" s="46"/>
    </row>
    <row r="4041" spans="14:16" ht="12.75">
      <c r="N4041" s="46"/>
      <c r="O4041" s="46"/>
      <c r="P4041" s="46"/>
    </row>
    <row r="4042" spans="14:16" ht="12.75">
      <c r="N4042" s="46"/>
      <c r="O4042" s="46"/>
      <c r="P4042" s="46"/>
    </row>
    <row r="4043" spans="14:16" ht="12.75">
      <c r="N4043" s="46"/>
      <c r="O4043" s="46"/>
      <c r="P4043" s="46"/>
    </row>
    <row r="4044" spans="14:16" ht="12.75">
      <c r="N4044" s="46"/>
      <c r="O4044" s="46"/>
      <c r="P4044" s="46"/>
    </row>
    <row r="4045" spans="14:16" ht="12.75">
      <c r="N4045" s="46"/>
      <c r="O4045" s="46"/>
      <c r="P4045" s="46"/>
    </row>
    <row r="4046" spans="14:16" ht="12.75">
      <c r="N4046" s="46"/>
      <c r="O4046" s="46"/>
      <c r="P4046" s="46"/>
    </row>
    <row r="4047" spans="14:16" ht="12.75">
      <c r="N4047" s="46"/>
      <c r="O4047" s="46"/>
      <c r="P4047" s="46"/>
    </row>
    <row r="4048" spans="14:16" ht="12.75">
      <c r="N4048" s="46"/>
      <c r="O4048" s="46"/>
      <c r="P4048" s="46"/>
    </row>
    <row r="4049" spans="14:16" ht="12.75">
      <c r="N4049" s="46"/>
      <c r="O4049" s="46"/>
      <c r="P4049" s="46"/>
    </row>
    <row r="4050" spans="14:16" ht="12.75">
      <c r="N4050" s="46"/>
      <c r="O4050" s="46"/>
      <c r="P4050" s="46"/>
    </row>
    <row r="4051" spans="14:16" ht="12.75">
      <c r="N4051" s="46"/>
      <c r="O4051" s="46"/>
      <c r="P4051" s="46"/>
    </row>
    <row r="4052" spans="14:16" ht="12.75">
      <c r="N4052" s="46"/>
      <c r="O4052" s="46"/>
      <c r="P4052" s="46"/>
    </row>
    <row r="4053" spans="14:16" ht="12.75">
      <c r="N4053" s="46"/>
      <c r="O4053" s="46"/>
      <c r="P4053" s="46"/>
    </row>
    <row r="4054" spans="14:16" ht="12.75">
      <c r="N4054" s="46"/>
      <c r="O4054" s="46"/>
      <c r="P4054" s="46"/>
    </row>
    <row r="4055" spans="14:16" ht="12.75">
      <c r="N4055" s="46"/>
      <c r="O4055" s="46"/>
      <c r="P4055" s="46"/>
    </row>
    <row r="4056" spans="14:16" ht="12.75">
      <c r="N4056" s="46"/>
      <c r="O4056" s="46"/>
      <c r="P4056" s="46"/>
    </row>
    <row r="4057" spans="14:16" ht="12.75">
      <c r="N4057" s="46"/>
      <c r="O4057" s="46"/>
      <c r="P4057" s="46"/>
    </row>
    <row r="4058" spans="14:16" ht="12.75">
      <c r="N4058" s="46"/>
      <c r="O4058" s="46"/>
      <c r="P4058" s="46"/>
    </row>
    <row r="4059" spans="14:16" ht="12.75">
      <c r="N4059" s="46"/>
      <c r="O4059" s="46"/>
      <c r="P4059" s="46"/>
    </row>
    <row r="4060" spans="14:16" ht="12.75">
      <c r="N4060" s="46"/>
      <c r="O4060" s="46"/>
      <c r="P4060" s="46"/>
    </row>
    <row r="4061" spans="14:16" ht="12.75">
      <c r="N4061" s="46"/>
      <c r="O4061" s="46"/>
      <c r="P4061" s="46"/>
    </row>
    <row r="4062" spans="14:16" ht="12.75">
      <c r="N4062" s="46"/>
      <c r="O4062" s="46"/>
      <c r="P4062" s="46"/>
    </row>
    <row r="4063" spans="14:16" ht="12.75">
      <c r="N4063" s="46"/>
      <c r="O4063" s="46"/>
      <c r="P4063" s="46"/>
    </row>
    <row r="4064" spans="14:16" ht="12.75">
      <c r="N4064" s="46"/>
      <c r="O4064" s="46"/>
      <c r="P4064" s="46"/>
    </row>
    <row r="4065" spans="14:16" ht="12.75">
      <c r="N4065" s="46"/>
      <c r="O4065" s="46"/>
      <c r="P4065" s="46"/>
    </row>
    <row r="4066" spans="14:16" ht="12.75">
      <c r="N4066" s="46"/>
      <c r="O4066" s="46"/>
      <c r="P4066" s="46"/>
    </row>
    <row r="4067" spans="14:16" ht="12.75">
      <c r="N4067" s="46"/>
      <c r="O4067" s="46"/>
      <c r="P4067" s="46"/>
    </row>
    <row r="4068" spans="14:16" ht="12.75">
      <c r="N4068" s="46"/>
      <c r="O4068" s="46"/>
      <c r="P4068" s="46"/>
    </row>
    <row r="4069" spans="14:16" ht="12.75">
      <c r="N4069" s="46"/>
      <c r="O4069" s="46"/>
      <c r="P4069" s="46"/>
    </row>
    <row r="4070" spans="14:16" ht="12.75">
      <c r="N4070" s="46"/>
      <c r="O4070" s="46"/>
      <c r="P4070" s="46"/>
    </row>
    <row r="4071" spans="14:16" ht="12.75">
      <c r="N4071" s="46"/>
      <c r="O4071" s="46"/>
      <c r="P4071" s="46"/>
    </row>
    <row r="4072" spans="14:16" ht="12.75">
      <c r="N4072" s="46"/>
      <c r="O4072" s="46"/>
      <c r="P4072" s="46"/>
    </row>
    <row r="4073" spans="14:16" ht="12.75">
      <c r="N4073" s="46"/>
      <c r="O4073" s="46"/>
      <c r="P4073" s="46"/>
    </row>
    <row r="4074" spans="14:16" ht="12.75">
      <c r="N4074" s="46"/>
      <c r="O4074" s="46"/>
      <c r="P4074" s="46"/>
    </row>
    <row r="4075" spans="14:16" ht="12.75">
      <c r="N4075" s="46"/>
      <c r="O4075" s="46"/>
      <c r="P4075" s="46"/>
    </row>
    <row r="4076" spans="14:16" ht="12.75">
      <c r="N4076" s="46"/>
      <c r="O4076" s="46"/>
      <c r="P4076" s="46"/>
    </row>
    <row r="4077" spans="14:16" ht="12.75">
      <c r="N4077" s="46"/>
      <c r="O4077" s="46"/>
      <c r="P4077" s="46"/>
    </row>
    <row r="4078" spans="14:16" ht="12.75">
      <c r="N4078" s="46"/>
      <c r="O4078" s="46"/>
      <c r="P4078" s="46"/>
    </row>
    <row r="4079" spans="14:16" ht="12.75">
      <c r="N4079" s="46"/>
      <c r="O4079" s="46"/>
      <c r="P4079" s="46"/>
    </row>
    <row r="4080" spans="14:16" ht="12.75">
      <c r="N4080" s="46"/>
      <c r="O4080" s="46"/>
      <c r="P4080" s="46"/>
    </row>
    <row r="4081" spans="14:16" ht="12.75">
      <c r="N4081" s="46"/>
      <c r="O4081" s="46"/>
      <c r="P4081" s="46"/>
    </row>
    <row r="4082" spans="14:16" ht="12.75">
      <c r="N4082" s="46"/>
      <c r="O4082" s="46"/>
      <c r="P4082" s="46"/>
    </row>
    <row r="4083" spans="14:16" ht="12.75">
      <c r="N4083" s="46"/>
      <c r="O4083" s="46"/>
      <c r="P4083" s="46"/>
    </row>
    <row r="4084" spans="14:16" ht="12.75">
      <c r="N4084" s="46"/>
      <c r="O4084" s="46"/>
      <c r="P4084" s="46"/>
    </row>
    <row r="4085" spans="14:16" ht="12.75">
      <c r="N4085" s="46"/>
      <c r="O4085" s="46"/>
      <c r="P4085" s="46"/>
    </row>
    <row r="4086" spans="14:16" ht="12.75">
      <c r="N4086" s="46"/>
      <c r="O4086" s="46"/>
      <c r="P4086" s="46"/>
    </row>
    <row r="4087" spans="14:16" ht="12.75">
      <c r="N4087" s="46"/>
      <c r="O4087" s="46"/>
      <c r="P4087" s="46"/>
    </row>
    <row r="4088" spans="14:16" ht="12.75">
      <c r="N4088" s="46"/>
      <c r="O4088" s="46"/>
      <c r="P4088" s="46"/>
    </row>
    <row r="4089" spans="14:16" ht="12.75">
      <c r="N4089" s="46"/>
      <c r="O4089" s="46"/>
      <c r="P4089" s="46"/>
    </row>
    <row r="4090" spans="14:16" ht="12.75">
      <c r="N4090" s="46"/>
      <c r="O4090" s="46"/>
      <c r="P4090" s="46"/>
    </row>
    <row r="4091" spans="14:16" ht="12.75">
      <c r="N4091" s="46"/>
      <c r="O4091" s="46"/>
      <c r="P4091" s="46"/>
    </row>
    <row r="4092" spans="14:16" ht="12.75">
      <c r="N4092" s="46"/>
      <c r="O4092" s="46"/>
      <c r="P4092" s="46"/>
    </row>
    <row r="4093" spans="14:16" ht="12.75">
      <c r="N4093" s="46"/>
      <c r="O4093" s="46"/>
      <c r="P4093" s="46"/>
    </row>
    <row r="4094" spans="14:16" ht="12.75">
      <c r="N4094" s="46"/>
      <c r="O4094" s="46"/>
      <c r="P4094" s="46"/>
    </row>
    <row r="4095" spans="14:16" ht="12.75">
      <c r="N4095" s="46"/>
      <c r="O4095" s="46"/>
      <c r="P4095" s="46"/>
    </row>
    <row r="4096" spans="14:16" ht="12.75">
      <c r="N4096" s="46"/>
      <c r="O4096" s="46"/>
      <c r="P4096" s="46"/>
    </row>
    <row r="4097" spans="14:16" ht="12.75">
      <c r="N4097" s="46"/>
      <c r="O4097" s="46"/>
      <c r="P4097" s="46"/>
    </row>
    <row r="4098" spans="14:16" ht="12.75">
      <c r="N4098" s="46"/>
      <c r="O4098" s="46"/>
      <c r="P4098" s="46"/>
    </row>
    <row r="4099" spans="14:16" ht="12.75">
      <c r="N4099" s="46"/>
      <c r="O4099" s="46"/>
      <c r="P4099" s="46"/>
    </row>
    <row r="4100" spans="14:16" ht="12.75">
      <c r="N4100" s="46"/>
      <c r="O4100" s="46"/>
      <c r="P4100" s="46"/>
    </row>
    <row r="4101" spans="14:16" ht="12.75">
      <c r="N4101" s="46"/>
      <c r="O4101" s="46"/>
      <c r="P4101" s="46"/>
    </row>
    <row r="4102" spans="14:16" ht="12.75">
      <c r="N4102" s="46"/>
      <c r="O4102" s="46"/>
      <c r="P4102" s="46"/>
    </row>
    <row r="4103" spans="14:16" ht="12.75">
      <c r="N4103" s="46"/>
      <c r="O4103" s="46"/>
      <c r="P4103" s="46"/>
    </row>
    <row r="4104" spans="14:16" ht="12.75">
      <c r="N4104" s="46"/>
      <c r="O4104" s="46"/>
      <c r="P4104" s="46"/>
    </row>
    <row r="4105" spans="14:16" ht="12.75">
      <c r="N4105" s="46"/>
      <c r="O4105" s="46"/>
      <c r="P4105" s="46"/>
    </row>
    <row r="4106" spans="14:16" ht="12.75">
      <c r="N4106" s="46"/>
      <c r="O4106" s="46"/>
      <c r="P4106" s="46"/>
    </row>
    <row r="4107" spans="14:16" ht="12.75">
      <c r="N4107" s="46"/>
      <c r="O4107" s="46"/>
      <c r="P4107" s="46"/>
    </row>
    <row r="4108" spans="14:16" ht="12.75">
      <c r="N4108" s="46"/>
      <c r="O4108" s="46"/>
      <c r="P4108" s="46"/>
    </row>
    <row r="4109" spans="14:16" ht="12.75">
      <c r="N4109" s="46"/>
      <c r="O4109" s="46"/>
      <c r="P4109" s="46"/>
    </row>
    <row r="4110" spans="14:16" ht="12.75">
      <c r="N4110" s="46"/>
      <c r="O4110" s="46"/>
      <c r="P4110" s="46"/>
    </row>
    <row r="4111" spans="14:16" ht="12.75">
      <c r="N4111" s="46"/>
      <c r="O4111" s="46"/>
      <c r="P4111" s="46"/>
    </row>
    <row r="4112" spans="14:16" ht="12.75">
      <c r="N4112" s="46"/>
      <c r="O4112" s="46"/>
      <c r="P4112" s="46"/>
    </row>
    <row r="4113" spans="14:16" ht="12.75">
      <c r="N4113" s="46"/>
      <c r="O4113" s="46"/>
      <c r="P4113" s="46"/>
    </row>
    <row r="4114" spans="14:16" ht="12.75">
      <c r="N4114" s="46"/>
      <c r="O4114" s="46"/>
      <c r="P4114" s="46"/>
    </row>
    <row r="4115" spans="14:16" ht="12.75">
      <c r="N4115" s="46"/>
      <c r="O4115" s="46"/>
      <c r="P4115" s="46"/>
    </row>
    <row r="4116" spans="14:16" ht="12.75">
      <c r="N4116" s="46"/>
      <c r="O4116" s="46"/>
      <c r="P4116" s="46"/>
    </row>
    <row r="4117" spans="14:16" ht="12.75">
      <c r="N4117" s="46"/>
      <c r="O4117" s="46"/>
      <c r="P4117" s="46"/>
    </row>
    <row r="4118" spans="14:16" ht="12.75">
      <c r="N4118" s="46"/>
      <c r="O4118" s="46"/>
      <c r="P4118" s="46"/>
    </row>
    <row r="4119" spans="14:16" ht="12.75">
      <c r="N4119" s="46"/>
      <c r="O4119" s="46"/>
      <c r="P4119" s="46"/>
    </row>
    <row r="4120" spans="14:16" ht="12.75">
      <c r="N4120" s="46"/>
      <c r="O4120" s="46"/>
      <c r="P4120" s="46"/>
    </row>
    <row r="4121" spans="14:16" ht="12.75">
      <c r="N4121" s="46"/>
      <c r="O4121" s="46"/>
      <c r="P4121" s="46"/>
    </row>
    <row r="4122" spans="14:16" ht="12.75">
      <c r="N4122" s="46"/>
      <c r="O4122" s="46"/>
      <c r="P4122" s="46"/>
    </row>
    <row r="4123" spans="14:16" ht="12.75">
      <c r="N4123" s="46"/>
      <c r="O4123" s="46"/>
      <c r="P4123" s="46"/>
    </row>
    <row r="4124" spans="14:16" ht="12.75">
      <c r="N4124" s="46"/>
      <c r="O4124" s="46"/>
      <c r="P4124" s="46"/>
    </row>
    <row r="4125" spans="14:16" ht="12.75">
      <c r="N4125" s="46"/>
      <c r="O4125" s="46"/>
      <c r="P4125" s="46"/>
    </row>
    <row r="4126" spans="14:16" ht="12.75">
      <c r="N4126" s="46"/>
      <c r="O4126" s="46"/>
      <c r="P4126" s="46"/>
    </row>
    <row r="4127" spans="14:16" ht="12.75">
      <c r="N4127" s="46"/>
      <c r="O4127" s="46"/>
      <c r="P4127" s="46"/>
    </row>
    <row r="4128" spans="14:16" ht="12.75">
      <c r="N4128" s="46"/>
      <c r="O4128" s="46"/>
      <c r="P4128" s="46"/>
    </row>
    <row r="4129" spans="14:16" ht="12.75">
      <c r="N4129" s="46"/>
      <c r="O4129" s="46"/>
      <c r="P4129" s="46"/>
    </row>
    <row r="4130" spans="14:16" ht="12.75">
      <c r="N4130" s="46"/>
      <c r="O4130" s="46"/>
      <c r="P4130" s="46"/>
    </row>
    <row r="4131" spans="14:16" ht="12.75">
      <c r="N4131" s="46"/>
      <c r="O4131" s="46"/>
      <c r="P4131" s="46"/>
    </row>
    <row r="4132" spans="14:16" ht="12.75">
      <c r="N4132" s="46"/>
      <c r="O4132" s="46"/>
      <c r="P4132" s="46"/>
    </row>
    <row r="4133" spans="14:16" ht="12.75">
      <c r="N4133" s="46"/>
      <c r="O4133" s="46"/>
      <c r="P4133" s="46"/>
    </row>
    <row r="4134" spans="14:16" ht="12.75">
      <c r="N4134" s="46"/>
      <c r="O4134" s="46"/>
      <c r="P4134" s="46"/>
    </row>
    <row r="4135" spans="14:16" ht="12.75">
      <c r="N4135" s="46"/>
      <c r="O4135" s="46"/>
      <c r="P4135" s="46"/>
    </row>
    <row r="4136" spans="14:16" ht="12.75">
      <c r="N4136" s="46"/>
      <c r="O4136" s="46"/>
      <c r="P4136" s="46"/>
    </row>
    <row r="4137" spans="14:16" ht="12.75">
      <c r="N4137" s="46"/>
      <c r="O4137" s="46"/>
      <c r="P4137" s="46"/>
    </row>
    <row r="4138" spans="14:16" ht="12.75">
      <c r="N4138" s="46"/>
      <c r="O4138" s="46"/>
      <c r="P4138" s="46"/>
    </row>
    <row r="4139" spans="14:16" ht="12.75">
      <c r="N4139" s="46"/>
      <c r="O4139" s="46"/>
      <c r="P4139" s="46"/>
    </row>
    <row r="4140" spans="14:16" ht="12.75">
      <c r="N4140" s="46"/>
      <c r="O4140" s="46"/>
      <c r="P4140" s="46"/>
    </row>
    <row r="4141" spans="14:16" ht="12.75">
      <c r="N4141" s="46"/>
      <c r="O4141" s="46"/>
      <c r="P4141" s="46"/>
    </row>
    <row r="4142" spans="14:16" ht="12.75">
      <c r="N4142" s="46"/>
      <c r="O4142" s="46"/>
      <c r="P4142" s="46"/>
    </row>
    <row r="4143" spans="14:16" ht="12.75">
      <c r="N4143" s="46"/>
      <c r="O4143" s="46"/>
      <c r="P4143" s="46"/>
    </row>
    <row r="4144" spans="14:16" ht="12.75">
      <c r="N4144" s="46"/>
      <c r="O4144" s="46"/>
      <c r="P4144" s="46"/>
    </row>
    <row r="4145" spans="14:16" ht="12.75">
      <c r="N4145" s="46"/>
      <c r="O4145" s="46"/>
      <c r="P4145" s="46"/>
    </row>
    <row r="4146" spans="14:16" ht="12.75">
      <c r="N4146" s="46"/>
      <c r="O4146" s="46"/>
      <c r="P4146" s="46"/>
    </row>
    <row r="4147" spans="14:16" ht="12.75">
      <c r="N4147" s="46"/>
      <c r="O4147" s="46"/>
      <c r="P4147" s="46"/>
    </row>
    <row r="4148" spans="14:16" ht="12.75">
      <c r="N4148" s="46"/>
      <c r="O4148" s="46"/>
      <c r="P4148" s="46"/>
    </row>
    <row r="4149" spans="14:16" ht="12.75">
      <c r="N4149" s="46"/>
      <c r="O4149" s="46"/>
      <c r="P4149" s="46"/>
    </row>
    <row r="4150" spans="14:16" ht="12.75">
      <c r="N4150" s="46"/>
      <c r="O4150" s="46"/>
      <c r="P4150" s="46"/>
    </row>
    <row r="4151" spans="14:16" ht="12.75">
      <c r="N4151" s="46"/>
      <c r="O4151" s="46"/>
      <c r="P4151" s="46"/>
    </row>
    <row r="4152" spans="14:16" ht="12.75">
      <c r="N4152" s="46"/>
      <c r="O4152" s="46"/>
      <c r="P4152" s="46"/>
    </row>
    <row r="4153" spans="14:16" ht="12.75">
      <c r="N4153" s="46"/>
      <c r="O4153" s="46"/>
      <c r="P4153" s="46"/>
    </row>
    <row r="4154" spans="14:16" ht="12.75">
      <c r="N4154" s="46"/>
      <c r="O4154" s="46"/>
      <c r="P4154" s="46"/>
    </row>
    <row r="4155" spans="14:16" ht="12.75">
      <c r="N4155" s="46"/>
      <c r="O4155" s="46"/>
      <c r="P4155" s="46"/>
    </row>
    <row r="4156" spans="14:16" ht="12.75">
      <c r="N4156" s="46"/>
      <c r="O4156" s="46"/>
      <c r="P4156" s="46"/>
    </row>
    <row r="4157" spans="14:16" ht="12.75">
      <c r="N4157" s="46"/>
      <c r="O4157" s="46"/>
      <c r="P4157" s="46"/>
    </row>
    <row r="4158" spans="14:16" ht="12.75">
      <c r="N4158" s="46"/>
      <c r="O4158" s="46"/>
      <c r="P4158" s="46"/>
    </row>
    <row r="4159" spans="14:16" ht="12.75">
      <c r="N4159" s="46"/>
      <c r="O4159" s="46"/>
      <c r="P4159" s="46"/>
    </row>
    <row r="4160" spans="14:16" ht="12.75">
      <c r="N4160" s="46"/>
      <c r="O4160" s="46"/>
      <c r="P4160" s="46"/>
    </row>
    <row r="4161" spans="14:16" ht="12.75">
      <c r="N4161" s="46"/>
      <c r="O4161" s="46"/>
      <c r="P4161" s="46"/>
    </row>
    <row r="4162" spans="14:16" ht="12.75">
      <c r="N4162" s="46"/>
      <c r="O4162" s="46"/>
      <c r="P4162" s="46"/>
    </row>
    <row r="4163" spans="14:16" ht="12.75">
      <c r="N4163" s="46"/>
      <c r="O4163" s="46"/>
      <c r="P4163" s="46"/>
    </row>
    <row r="4164" spans="14:16" ht="12.75">
      <c r="N4164" s="46"/>
      <c r="O4164" s="46"/>
      <c r="P4164" s="46"/>
    </row>
    <row r="4165" spans="14:16" ht="12.75">
      <c r="N4165" s="46"/>
      <c r="O4165" s="46"/>
      <c r="P4165" s="46"/>
    </row>
    <row r="4166" spans="14:16" ht="12.75">
      <c r="N4166" s="46"/>
      <c r="O4166" s="46"/>
      <c r="P4166" s="46"/>
    </row>
    <row r="4167" spans="14:16" ht="12.75">
      <c r="N4167" s="46"/>
      <c r="O4167" s="46"/>
      <c r="P4167" s="46"/>
    </row>
    <row r="4168" spans="14:16" ht="12.75">
      <c r="N4168" s="46"/>
      <c r="O4168" s="46"/>
      <c r="P4168" s="46"/>
    </row>
    <row r="4169" spans="14:16" ht="12.75">
      <c r="N4169" s="46"/>
      <c r="O4169" s="46"/>
      <c r="P4169" s="46"/>
    </row>
    <row r="4170" spans="14:16" ht="12.75">
      <c r="N4170" s="46"/>
      <c r="O4170" s="46"/>
      <c r="P4170" s="46"/>
    </row>
    <row r="4171" spans="14:16" ht="12.75">
      <c r="N4171" s="46"/>
      <c r="O4171" s="46"/>
      <c r="P4171" s="46"/>
    </row>
    <row r="4172" spans="14:16" ht="12.75">
      <c r="N4172" s="46"/>
      <c r="O4172" s="46"/>
      <c r="P4172" s="46"/>
    </row>
    <row r="4173" spans="14:16" ht="12.75">
      <c r="N4173" s="46"/>
      <c r="O4173" s="46"/>
      <c r="P4173" s="46"/>
    </row>
    <row r="4174" spans="14:16" ht="12.75">
      <c r="N4174" s="46"/>
      <c r="O4174" s="46"/>
      <c r="P4174" s="46"/>
    </row>
    <row r="4175" spans="14:16" ht="12.75">
      <c r="N4175" s="46"/>
      <c r="O4175" s="46"/>
      <c r="P4175" s="46"/>
    </row>
    <row r="4176" spans="14:16" ht="12.75">
      <c r="N4176" s="46"/>
      <c r="O4176" s="46"/>
      <c r="P4176" s="46"/>
    </row>
    <row r="4177" spans="14:16" ht="12.75">
      <c r="N4177" s="46"/>
      <c r="O4177" s="46"/>
      <c r="P4177" s="46"/>
    </row>
    <row r="4178" spans="14:16" ht="12.75">
      <c r="N4178" s="46"/>
      <c r="O4178" s="46"/>
      <c r="P4178" s="46"/>
    </row>
    <row r="4179" spans="14:16" ht="12.75">
      <c r="N4179" s="46"/>
      <c r="O4179" s="46"/>
      <c r="P4179" s="46"/>
    </row>
    <row r="4180" spans="14:16" ht="12.75">
      <c r="N4180" s="46"/>
      <c r="O4180" s="46"/>
      <c r="P4180" s="46"/>
    </row>
    <row r="4181" spans="14:16" ht="12.75">
      <c r="N4181" s="46"/>
      <c r="O4181" s="46"/>
      <c r="P4181" s="46"/>
    </row>
    <row r="4182" spans="14:16" ht="12.75">
      <c r="N4182" s="46"/>
      <c r="O4182" s="46"/>
      <c r="P4182" s="46"/>
    </row>
    <row r="4183" spans="14:16" ht="12.75">
      <c r="N4183" s="46"/>
      <c r="O4183" s="46"/>
      <c r="P4183" s="46"/>
    </row>
    <row r="4184" spans="14:16" ht="12.75">
      <c r="N4184" s="46"/>
      <c r="O4184" s="46"/>
      <c r="P4184" s="46"/>
    </row>
    <row r="4185" spans="14:16" ht="12.75">
      <c r="N4185" s="46"/>
      <c r="O4185" s="46"/>
      <c r="P4185" s="46"/>
    </row>
    <row r="4186" spans="14:16" ht="12.75">
      <c r="N4186" s="46"/>
      <c r="O4186" s="46"/>
      <c r="P4186" s="46"/>
    </row>
    <row r="4187" spans="14:16" ht="12.75">
      <c r="N4187" s="46"/>
      <c r="O4187" s="46"/>
      <c r="P4187" s="46"/>
    </row>
    <row r="4188" spans="14:16" ht="12.75">
      <c r="N4188" s="46"/>
      <c r="O4188" s="46"/>
      <c r="P4188" s="46"/>
    </row>
    <row r="4189" spans="14:16" ht="12.75">
      <c r="N4189" s="46"/>
      <c r="O4189" s="46"/>
      <c r="P4189" s="46"/>
    </row>
    <row r="4190" spans="14:16" ht="12.75">
      <c r="N4190" s="46"/>
      <c r="O4190" s="46"/>
      <c r="P4190" s="46"/>
    </row>
    <row r="4191" spans="14:16" ht="12.75">
      <c r="N4191" s="46"/>
      <c r="O4191" s="46"/>
      <c r="P4191" s="46"/>
    </row>
    <row r="4192" spans="14:16" ht="12.75">
      <c r="N4192" s="46"/>
      <c r="O4192" s="46"/>
      <c r="P4192" s="46"/>
    </row>
    <row r="4193" spans="14:16" ht="12.75">
      <c r="N4193" s="46"/>
      <c r="O4193" s="46"/>
      <c r="P4193" s="46"/>
    </row>
    <row r="4194" spans="14:16" ht="12.75">
      <c r="N4194" s="46"/>
      <c r="O4194" s="46"/>
      <c r="P4194" s="46"/>
    </row>
    <row r="4195" spans="14:16" ht="12.75">
      <c r="N4195" s="46"/>
      <c r="O4195" s="46"/>
      <c r="P4195" s="46"/>
    </row>
    <row r="4196" spans="14:16" ht="12.75">
      <c r="N4196" s="46"/>
      <c r="O4196" s="46"/>
      <c r="P4196" s="46"/>
    </row>
    <row r="4197" spans="14:16" ht="12.75">
      <c r="N4197" s="46"/>
      <c r="O4197" s="46"/>
      <c r="P4197" s="46"/>
    </row>
    <row r="4198" spans="14:16" ht="12.75">
      <c r="N4198" s="46"/>
      <c r="O4198" s="46"/>
      <c r="P4198" s="46"/>
    </row>
    <row r="4199" spans="14:16" ht="12.75">
      <c r="N4199" s="46"/>
      <c r="O4199" s="46"/>
      <c r="P4199" s="46"/>
    </row>
    <row r="4200" spans="14:16" ht="12.75">
      <c r="N4200" s="46"/>
      <c r="O4200" s="46"/>
      <c r="P4200" s="46"/>
    </row>
    <row r="4201" spans="14:16" ht="12.75">
      <c r="N4201" s="46"/>
      <c r="O4201" s="46"/>
      <c r="P4201" s="46"/>
    </row>
    <row r="4202" spans="14:16" ht="12.75">
      <c r="N4202" s="46"/>
      <c r="O4202" s="46"/>
      <c r="P4202" s="46"/>
    </row>
    <row r="4203" spans="14:16" ht="12.75">
      <c r="N4203" s="46"/>
      <c r="O4203" s="46"/>
      <c r="P4203" s="46"/>
    </row>
    <row r="4204" spans="14:16" ht="12.75">
      <c r="N4204" s="46"/>
      <c r="O4204" s="46"/>
      <c r="P4204" s="46"/>
    </row>
    <row r="4205" spans="14:16" ht="12.75">
      <c r="N4205" s="46"/>
      <c r="O4205" s="46"/>
      <c r="P4205" s="46"/>
    </row>
    <row r="4206" spans="14:16" ht="12.75">
      <c r="N4206" s="46"/>
      <c r="O4206" s="46"/>
      <c r="P4206" s="46"/>
    </row>
    <row r="4207" spans="14:16" ht="12.75">
      <c r="N4207" s="46"/>
      <c r="O4207" s="46"/>
      <c r="P4207" s="46"/>
    </row>
    <row r="4208" spans="14:16" ht="12.75">
      <c r="N4208" s="46"/>
      <c r="O4208" s="46"/>
      <c r="P4208" s="46"/>
    </row>
    <row r="4209" spans="14:16" ht="12.75">
      <c r="N4209" s="46"/>
      <c r="O4209" s="46"/>
      <c r="P4209" s="46"/>
    </row>
    <row r="4210" spans="14:16" ht="12.75">
      <c r="N4210" s="46"/>
      <c r="O4210" s="46"/>
      <c r="P4210" s="46"/>
    </row>
    <row r="4211" spans="14:16" ht="12.75">
      <c r="N4211" s="46"/>
      <c r="O4211" s="46"/>
      <c r="P4211" s="46"/>
    </row>
    <row r="4212" spans="14:16" ht="12.75">
      <c r="N4212" s="46"/>
      <c r="O4212" s="46"/>
      <c r="P4212" s="46"/>
    </row>
    <row r="4213" spans="14:16" ht="12.75">
      <c r="N4213" s="46"/>
      <c r="O4213" s="46"/>
      <c r="P4213" s="46"/>
    </row>
    <row r="4214" spans="14:16" ht="12.75">
      <c r="N4214" s="46"/>
      <c r="O4214" s="46"/>
      <c r="P4214" s="46"/>
    </row>
    <row r="4215" spans="14:16" ht="12.75">
      <c r="N4215" s="46"/>
      <c r="O4215" s="46"/>
      <c r="P4215" s="46"/>
    </row>
    <row r="4216" spans="14:16" ht="12.75">
      <c r="N4216" s="46"/>
      <c r="O4216" s="46"/>
      <c r="P4216" s="46"/>
    </row>
    <row r="4217" spans="14:16" ht="12.75">
      <c r="N4217" s="46"/>
      <c r="O4217" s="46"/>
      <c r="P4217" s="46"/>
    </row>
    <row r="4218" spans="14:16" ht="12.75">
      <c r="N4218" s="46"/>
      <c r="O4218" s="46"/>
      <c r="P4218" s="46"/>
    </row>
    <row r="4219" spans="14:16" ht="12.75">
      <c r="N4219" s="46"/>
      <c r="O4219" s="46"/>
      <c r="P4219" s="46"/>
    </row>
    <row r="4220" spans="14:16" ht="12.75">
      <c r="N4220" s="46"/>
      <c r="O4220" s="46"/>
      <c r="P4220" s="46"/>
    </row>
    <row r="4221" spans="14:16" ht="12.75">
      <c r="N4221" s="46"/>
      <c r="O4221" s="46"/>
      <c r="P4221" s="46"/>
    </row>
    <row r="4222" spans="14:16" ht="12.75">
      <c r="N4222" s="46"/>
      <c r="O4222" s="46"/>
      <c r="P4222" s="46"/>
    </row>
    <row r="4223" spans="14:16" ht="12.75">
      <c r="N4223" s="46"/>
      <c r="O4223" s="46"/>
      <c r="P4223" s="46"/>
    </row>
    <row r="4224" spans="14:16" ht="12.75">
      <c r="N4224" s="46"/>
      <c r="O4224" s="46"/>
      <c r="P4224" s="46"/>
    </row>
    <row r="4225" spans="14:16" ht="12.75">
      <c r="N4225" s="46"/>
      <c r="O4225" s="46"/>
      <c r="P4225" s="46"/>
    </row>
    <row r="4226" spans="14:16" ht="12.75">
      <c r="N4226" s="46"/>
      <c r="O4226" s="46"/>
      <c r="P4226" s="46"/>
    </row>
    <row r="4227" spans="14:16" ht="12.75">
      <c r="N4227" s="46"/>
      <c r="O4227" s="46"/>
      <c r="P4227" s="46"/>
    </row>
    <row r="4228" spans="14:16" ht="12.75">
      <c r="N4228" s="46"/>
      <c r="O4228" s="46"/>
      <c r="P4228" s="46"/>
    </row>
    <row r="4229" spans="14:16" ht="12.75">
      <c r="N4229" s="46"/>
      <c r="O4229" s="46"/>
      <c r="P4229" s="46"/>
    </row>
    <row r="4230" spans="14:16" ht="12.75">
      <c r="N4230" s="46"/>
      <c r="O4230" s="46"/>
      <c r="P4230" s="46"/>
    </row>
    <row r="4231" spans="14:16" ht="12.75">
      <c r="N4231" s="46"/>
      <c r="O4231" s="46"/>
      <c r="P4231" s="46"/>
    </row>
    <row r="4232" spans="14:16" ht="12.75">
      <c r="N4232" s="46"/>
      <c r="O4232" s="46"/>
      <c r="P4232" s="46"/>
    </row>
    <row r="4233" spans="14:16" ht="12.75">
      <c r="N4233" s="46"/>
      <c r="O4233" s="46"/>
      <c r="P4233" s="46"/>
    </row>
    <row r="4234" spans="14:16" ht="12.75">
      <c r="N4234" s="46"/>
      <c r="O4234" s="46"/>
      <c r="P4234" s="46"/>
    </row>
    <row r="4235" spans="14:16" ht="12.75">
      <c r="N4235" s="46"/>
      <c r="O4235" s="46"/>
      <c r="P4235" s="46"/>
    </row>
    <row r="4236" spans="14:16" ht="12.75">
      <c r="N4236" s="46"/>
      <c r="O4236" s="46"/>
      <c r="P4236" s="46"/>
    </row>
    <row r="4237" spans="14:16" ht="12.75">
      <c r="N4237" s="46"/>
      <c r="O4237" s="46"/>
      <c r="P4237" s="46"/>
    </row>
    <row r="4238" spans="14:16" ht="12.75">
      <c r="N4238" s="46"/>
      <c r="O4238" s="46"/>
      <c r="P4238" s="46"/>
    </row>
    <row r="4239" spans="14:16" ht="12.75">
      <c r="N4239" s="46"/>
      <c r="O4239" s="46"/>
      <c r="P4239" s="46"/>
    </row>
    <row r="4240" spans="14:16" ht="12.75">
      <c r="N4240" s="46"/>
      <c r="O4240" s="46"/>
      <c r="P4240" s="46"/>
    </row>
    <row r="4241" spans="14:16" ht="12.75">
      <c r="N4241" s="46"/>
      <c r="O4241" s="46"/>
      <c r="P4241" s="46"/>
    </row>
    <row r="4242" spans="14:16" ht="12.75">
      <c r="N4242" s="46"/>
      <c r="O4242" s="46"/>
      <c r="P4242" s="46"/>
    </row>
    <row r="4243" spans="14:16" ht="12.75">
      <c r="N4243" s="46"/>
      <c r="O4243" s="46"/>
      <c r="P4243" s="46"/>
    </row>
    <row r="4244" spans="14:16" ht="12.75">
      <c r="N4244" s="46"/>
      <c r="O4244" s="46"/>
      <c r="P4244" s="46"/>
    </row>
    <row r="4245" spans="14:16" ht="12.75">
      <c r="N4245" s="46"/>
      <c r="O4245" s="46"/>
      <c r="P4245" s="46"/>
    </row>
    <row r="4246" spans="14:16" ht="12.75">
      <c r="N4246" s="46"/>
      <c r="O4246" s="46"/>
      <c r="P4246" s="46"/>
    </row>
    <row r="4247" spans="14:16" ht="12.75">
      <c r="N4247" s="46"/>
      <c r="O4247" s="46"/>
      <c r="P4247" s="46"/>
    </row>
    <row r="4248" spans="14:16" ht="12.75">
      <c r="N4248" s="46"/>
      <c r="O4248" s="46"/>
      <c r="P4248" s="46"/>
    </row>
    <row r="4249" spans="14:16" ht="12.75">
      <c r="N4249" s="46"/>
      <c r="O4249" s="46"/>
      <c r="P4249" s="46"/>
    </row>
    <row r="4250" spans="14:16" ht="12.75">
      <c r="N4250" s="46"/>
      <c r="O4250" s="46"/>
      <c r="P4250" s="46"/>
    </row>
    <row r="4251" spans="14:16" ht="12.75">
      <c r="N4251" s="46"/>
      <c r="O4251" s="46"/>
      <c r="P4251" s="46"/>
    </row>
    <row r="4252" spans="14:16" ht="12.75">
      <c r="N4252" s="46"/>
      <c r="O4252" s="46"/>
      <c r="P4252" s="46"/>
    </row>
    <row r="4253" spans="14:16" ht="12.75">
      <c r="N4253" s="46"/>
      <c r="O4253" s="46"/>
      <c r="P4253" s="46"/>
    </row>
    <row r="4254" spans="14:16" ht="12.75">
      <c r="N4254" s="46"/>
      <c r="O4254" s="46"/>
      <c r="P4254" s="46"/>
    </row>
    <row r="4255" spans="14:16" ht="12.75">
      <c r="N4255" s="46"/>
      <c r="O4255" s="46"/>
      <c r="P4255" s="46"/>
    </row>
  </sheetData>
  <sheetProtection/>
  <mergeCells count="117">
    <mergeCell ref="D31:G31"/>
    <mergeCell ref="AK27:AN27"/>
    <mergeCell ref="AM29:AN29"/>
    <mergeCell ref="AO24:AP24"/>
    <mergeCell ref="AO25:AP25"/>
    <mergeCell ref="A1:AJ2"/>
    <mergeCell ref="AK5:AN5"/>
    <mergeCell ref="AE4:AE5"/>
    <mergeCell ref="AH4:AH5"/>
    <mergeCell ref="AF4:AG5"/>
    <mergeCell ref="A28:B28"/>
    <mergeCell ref="AK29:AL29"/>
    <mergeCell ref="AM28:AN28"/>
    <mergeCell ref="AK26:AL26"/>
    <mergeCell ref="AK28:AL28"/>
    <mergeCell ref="D30:G30"/>
    <mergeCell ref="AM25:AN25"/>
    <mergeCell ref="AM26:AN26"/>
    <mergeCell ref="AM24:AN24"/>
    <mergeCell ref="AK25:AL25"/>
    <mergeCell ref="AK24:AL24"/>
    <mergeCell ref="B24:B25"/>
    <mergeCell ref="J22:J23"/>
    <mergeCell ref="S3:X3"/>
    <mergeCell ref="L12:M12"/>
    <mergeCell ref="L13:M13"/>
    <mergeCell ref="L19:M19"/>
    <mergeCell ref="L21:M21"/>
    <mergeCell ref="L16:M16"/>
    <mergeCell ref="B3:K3"/>
    <mergeCell ref="A4:A5"/>
    <mergeCell ref="I4:I5"/>
    <mergeCell ref="B4:B5"/>
    <mergeCell ref="AE3:AJ3"/>
    <mergeCell ref="L3:R3"/>
    <mergeCell ref="Y3:AD3"/>
    <mergeCell ref="A22:A23"/>
    <mergeCell ref="E16:E21"/>
    <mergeCell ref="D16:D21"/>
    <mergeCell ref="C16:C21"/>
    <mergeCell ref="C22:C23"/>
    <mergeCell ref="G4:H5"/>
    <mergeCell ref="D4:D5"/>
    <mergeCell ref="C4:C5"/>
    <mergeCell ref="A6:A11"/>
    <mergeCell ref="C12:C15"/>
    <mergeCell ref="A12:A15"/>
    <mergeCell ref="A16:A21"/>
    <mergeCell ref="D6:D11"/>
    <mergeCell ref="C6:C11"/>
    <mergeCell ref="AB4:AB5"/>
    <mergeCell ref="Z4:AA5"/>
    <mergeCell ref="Y4:Y5"/>
    <mergeCell ref="T4:U5"/>
    <mergeCell ref="V4:V5"/>
    <mergeCell ref="S4:S5"/>
    <mergeCell ref="P4:P5"/>
    <mergeCell ref="L8:M8"/>
    <mergeCell ref="N4:O5"/>
    <mergeCell ref="L4:M5"/>
    <mergeCell ref="L6:M6"/>
    <mergeCell ref="L18:M18"/>
    <mergeCell ref="L17:M17"/>
    <mergeCell ref="F16:F21"/>
    <mergeCell ref="I22:I23"/>
    <mergeCell ref="E6:E11"/>
    <mergeCell ref="F6:F11"/>
    <mergeCell ref="K22:K23"/>
    <mergeCell ref="L7:M7"/>
    <mergeCell ref="L11:M11"/>
    <mergeCell ref="L15:M15"/>
    <mergeCell ref="L14:M14"/>
    <mergeCell ref="E22:E23"/>
    <mergeCell ref="F22:F23"/>
    <mergeCell ref="K16:K18"/>
    <mergeCell ref="K19:K21"/>
    <mergeCell ref="L20:M20"/>
    <mergeCell ref="L22:M22"/>
    <mergeCell ref="L23:M23"/>
    <mergeCell ref="D29:G29"/>
    <mergeCell ref="G22:G23"/>
    <mergeCell ref="H22:H23"/>
    <mergeCell ref="G16:G18"/>
    <mergeCell ref="H16:H18"/>
    <mergeCell ref="I16:I18"/>
    <mergeCell ref="J16:J18"/>
    <mergeCell ref="G19:G21"/>
    <mergeCell ref="H19:H21"/>
    <mergeCell ref="I19:I21"/>
    <mergeCell ref="J19:J21"/>
    <mergeCell ref="L9:M9"/>
    <mergeCell ref="L10:M10"/>
    <mergeCell ref="I12:I13"/>
    <mergeCell ref="J12:J13"/>
    <mergeCell ref="K12:K13"/>
    <mergeCell ref="I14:I15"/>
    <mergeCell ref="J14:J15"/>
    <mergeCell ref="K14:K15"/>
    <mergeCell ref="D12:D15"/>
    <mergeCell ref="D22:D23"/>
    <mergeCell ref="E12:E15"/>
    <mergeCell ref="F12:F15"/>
    <mergeCell ref="G6:G8"/>
    <mergeCell ref="H6:H8"/>
    <mergeCell ref="G12:G13"/>
    <mergeCell ref="H12:H13"/>
    <mergeCell ref="G14:G15"/>
    <mergeCell ref="H14:H15"/>
    <mergeCell ref="F4:F5"/>
    <mergeCell ref="I6:I8"/>
    <mergeCell ref="K6:K8"/>
    <mergeCell ref="J6:J8"/>
    <mergeCell ref="G9:G11"/>
    <mergeCell ref="H9:H11"/>
    <mergeCell ref="I9:I11"/>
    <mergeCell ref="J9:J11"/>
    <mergeCell ref="K9:K11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4.140625" style="0" customWidth="1"/>
    <col min="9" max="9" width="15.28125" style="0" customWidth="1"/>
    <col min="10" max="10" width="13.28125" style="0" customWidth="1"/>
    <col min="11" max="11" width="12.57421875" style="0" customWidth="1"/>
    <col min="12" max="12" width="13.28125" style="0" customWidth="1"/>
    <col min="13" max="13" width="14.28125" style="0" customWidth="1"/>
    <col min="14" max="14" width="16.7109375" style="0" bestFit="1" customWidth="1"/>
    <col min="15" max="15" width="16.7109375" style="0" customWidth="1"/>
  </cols>
  <sheetData>
    <row r="1" spans="1:14" ht="15.75">
      <c r="A1" s="36" t="s">
        <v>3</v>
      </c>
      <c r="B1" s="36" t="s">
        <v>28</v>
      </c>
      <c r="C1" s="36" t="s">
        <v>38</v>
      </c>
      <c r="D1" s="36" t="s">
        <v>40</v>
      </c>
      <c r="E1" s="36" t="s">
        <v>39</v>
      </c>
      <c r="F1" s="99" t="s">
        <v>24</v>
      </c>
      <c r="G1" s="87" t="s">
        <v>29</v>
      </c>
      <c r="H1" s="87"/>
      <c r="I1" s="510" t="s">
        <v>34</v>
      </c>
      <c r="J1" s="510"/>
      <c r="K1" s="510"/>
      <c r="L1" s="510"/>
      <c r="M1" s="510"/>
      <c r="N1" s="510"/>
    </row>
    <row r="2" spans="1:7" ht="12.75">
      <c r="A2" s="22">
        <f>Kosten!J24</f>
        <v>70.6</v>
      </c>
      <c r="B2" s="22">
        <f>Kosten!Q7</f>
        <v>322.74</v>
      </c>
      <c r="C2" s="22">
        <f>(Kosten!Q24-Kosten!Q7)</f>
        <v>72.92500000000001</v>
      </c>
      <c r="D2" s="22">
        <f>Kosten!W24</f>
        <v>261.3672856625443</v>
      </c>
      <c r="E2" s="22">
        <f>Kosten!AC24</f>
        <v>151.33218161080435</v>
      </c>
      <c r="F2" s="134">
        <f>Kosten!AI24</f>
        <v>2.6966850714156103</v>
      </c>
      <c r="G2" s="198">
        <f>SUM(A2:F2)</f>
        <v>881.6611523447642</v>
      </c>
    </row>
    <row r="3" spans="9:13" ht="12.75">
      <c r="I3" s="326">
        <f>Kosten!I24/3/2</f>
        <v>23.53333333333333</v>
      </c>
      <c r="J3" s="327" t="s">
        <v>41</v>
      </c>
      <c r="K3" s="508"/>
      <c r="L3" s="508"/>
      <c r="M3" s="508"/>
    </row>
    <row r="5" spans="9:15" ht="12.75">
      <c r="I5" s="186"/>
      <c r="J5" s="186"/>
      <c r="K5" s="186"/>
      <c r="L5" s="186"/>
      <c r="M5" s="186"/>
      <c r="N5" s="186"/>
      <c r="O5" s="186"/>
    </row>
    <row r="6" spans="9:15" ht="12.75">
      <c r="I6" s="186"/>
      <c r="J6" s="186"/>
      <c r="K6" s="186"/>
      <c r="L6" s="186"/>
      <c r="M6" s="186"/>
      <c r="N6" s="186"/>
      <c r="O6" s="186"/>
    </row>
    <row r="7" spans="9:15" ht="12.75">
      <c r="I7" s="186"/>
      <c r="J7" s="186"/>
      <c r="K7" s="186"/>
      <c r="L7" s="186"/>
      <c r="M7" s="186"/>
      <c r="N7" s="186"/>
      <c r="O7" s="186"/>
    </row>
    <row r="8" spans="9:15" ht="12.75">
      <c r="I8" s="186"/>
      <c r="J8" s="186"/>
      <c r="K8" s="186"/>
      <c r="L8" s="186"/>
      <c r="M8" s="186"/>
      <c r="N8" s="186"/>
      <c r="O8" s="186"/>
    </row>
    <row r="9" spans="9:15" ht="12.75">
      <c r="I9" s="186"/>
      <c r="J9" s="186"/>
      <c r="K9" s="186"/>
      <c r="L9" s="186"/>
      <c r="M9" s="186"/>
      <c r="N9" s="186"/>
      <c r="O9" s="186"/>
    </row>
    <row r="10" spans="9:15" ht="12.75">
      <c r="I10" s="186"/>
      <c r="J10" s="186"/>
      <c r="K10" s="186"/>
      <c r="L10" s="186"/>
      <c r="M10" s="186"/>
      <c r="N10" s="186"/>
      <c r="O10" s="186"/>
    </row>
    <row r="11" spans="9:15" ht="12.75">
      <c r="I11" s="186"/>
      <c r="J11" s="186"/>
      <c r="K11" s="186"/>
      <c r="L11" s="186"/>
      <c r="M11" s="186"/>
      <c r="N11" s="186"/>
      <c r="O11" s="186"/>
    </row>
    <row r="12" spans="9:15" ht="12.75">
      <c r="I12" s="186"/>
      <c r="J12" s="186"/>
      <c r="K12" s="186"/>
      <c r="L12" s="186"/>
      <c r="M12" s="186"/>
      <c r="N12" s="186"/>
      <c r="O12" s="186"/>
    </row>
    <row r="13" spans="9:15" ht="12.75">
      <c r="I13" s="186"/>
      <c r="J13" s="186"/>
      <c r="K13" s="186"/>
      <c r="L13" s="186"/>
      <c r="M13" s="186"/>
      <c r="N13" s="186"/>
      <c r="O13" s="186"/>
    </row>
    <row r="14" spans="9:15" ht="12.75">
      <c r="I14" s="186"/>
      <c r="J14" s="186"/>
      <c r="K14" s="186"/>
      <c r="L14" s="186"/>
      <c r="M14" s="186"/>
      <c r="N14" s="186"/>
      <c r="O14" s="186"/>
    </row>
    <row r="15" spans="9:15" ht="12.75">
      <c r="I15" s="186"/>
      <c r="J15" s="186"/>
      <c r="K15" s="186"/>
      <c r="L15" s="186"/>
      <c r="M15" s="186"/>
      <c r="N15" s="186"/>
      <c r="O15" s="186"/>
    </row>
    <row r="16" spans="9:15" ht="12.75">
      <c r="I16" s="186"/>
      <c r="J16" s="186"/>
      <c r="K16" s="186"/>
      <c r="L16" s="186"/>
      <c r="M16" s="186"/>
      <c r="N16" s="186"/>
      <c r="O16" s="186"/>
    </row>
    <row r="17" spans="9:15" ht="12.75">
      <c r="I17" s="186"/>
      <c r="J17" s="186"/>
      <c r="K17" s="186"/>
      <c r="L17" s="186"/>
      <c r="M17" s="186"/>
      <c r="N17" s="186"/>
      <c r="O17" s="186"/>
    </row>
    <row r="18" spans="9:17" ht="12.75">
      <c r="I18" s="186"/>
      <c r="J18" s="186"/>
      <c r="K18" s="186"/>
      <c r="L18" s="186"/>
      <c r="M18" s="186"/>
      <c r="N18" s="186"/>
      <c r="O18" s="186"/>
      <c r="P18" s="509"/>
      <c r="Q18" s="509"/>
    </row>
    <row r="19" spans="9:17" ht="12.75">
      <c r="I19" s="56"/>
      <c r="P19" s="509"/>
      <c r="Q19" s="509"/>
    </row>
    <row r="20" spans="1:17" ht="12.75">
      <c r="A20" s="99"/>
      <c r="B20" s="23"/>
      <c r="C20" s="23"/>
      <c r="D20" s="23"/>
      <c r="E20" s="23"/>
      <c r="F20" s="23"/>
      <c r="G20" s="23"/>
      <c r="P20" s="99"/>
      <c r="Q20" s="99"/>
    </row>
    <row r="21" spans="8:17" ht="12.75">
      <c r="H21" s="148"/>
      <c r="I21" s="23"/>
      <c r="J21" s="23"/>
      <c r="K21" s="23"/>
      <c r="L21" s="36"/>
      <c r="P21" s="509"/>
      <c r="Q21" s="509"/>
    </row>
    <row r="22" spans="1:21" ht="12.75">
      <c r="A22" s="186"/>
      <c r="B22" s="186"/>
      <c r="C22" s="186"/>
      <c r="D22" s="186"/>
      <c r="E22" s="186"/>
      <c r="F22" s="186"/>
      <c r="G22" s="186"/>
      <c r="H22" s="149"/>
      <c r="I22" s="149"/>
      <c r="J22" s="148"/>
      <c r="K22" s="148"/>
      <c r="L22" s="148"/>
      <c r="M22" s="148"/>
      <c r="N22" s="148"/>
      <c r="O22" s="148"/>
      <c r="P22" s="148" t="s">
        <v>30</v>
      </c>
      <c r="Q22" s="148" t="s">
        <v>31</v>
      </c>
      <c r="R22" s="148" t="s">
        <v>33</v>
      </c>
      <c r="S22" s="148" t="s">
        <v>32</v>
      </c>
      <c r="T22" s="148" t="s">
        <v>36</v>
      </c>
      <c r="U22" s="148" t="s">
        <v>35</v>
      </c>
    </row>
    <row r="23" spans="1:21" ht="12.75">
      <c r="A23" s="508" t="s">
        <v>98</v>
      </c>
      <c r="B23" s="508"/>
      <c r="C23" s="349">
        <f>Kosten!AK24</f>
        <v>881.6611523447642</v>
      </c>
      <c r="D23" s="186" t="s">
        <v>2</v>
      </c>
      <c r="E23" s="186"/>
      <c r="F23" s="186"/>
      <c r="G23" s="186"/>
      <c r="H23" s="150"/>
      <c r="I23" s="150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</row>
    <row r="24" spans="1:12" ht="12.75">
      <c r="A24" s="36"/>
      <c r="B24" s="36"/>
      <c r="C24" s="36"/>
      <c r="D24" s="36"/>
      <c r="E24" s="36"/>
      <c r="F24" s="36"/>
      <c r="G24" s="36"/>
      <c r="H24" s="36"/>
      <c r="I24" s="23"/>
      <c r="J24" s="23"/>
      <c r="K24" s="23"/>
      <c r="L24" s="36"/>
    </row>
    <row r="25" ht="12.75">
      <c r="M25" s="8"/>
    </row>
    <row r="45" spans="1:16" ht="12.75">
      <c r="A45" s="13"/>
      <c r="B45" s="2"/>
      <c r="C45" s="2"/>
      <c r="D45" s="2"/>
      <c r="E45" s="2"/>
      <c r="F45" s="2"/>
      <c r="G45" s="2"/>
      <c r="I45" s="13"/>
      <c r="J45" s="13"/>
      <c r="K45" s="13"/>
      <c r="L45" s="13"/>
      <c r="M45" s="13"/>
      <c r="N45" s="13"/>
      <c r="O45" s="13"/>
      <c r="P45" s="2"/>
    </row>
  </sheetData>
  <sheetProtection/>
  <mergeCells count="6">
    <mergeCell ref="A23:B23"/>
    <mergeCell ref="P19:Q19"/>
    <mergeCell ref="P21:Q21"/>
    <mergeCell ref="K3:M3"/>
    <mergeCell ref="I1:N1"/>
    <mergeCell ref="P18:Q18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Christoph</cp:lastModifiedBy>
  <cp:lastPrinted>2012-01-21T14:11:12Z</cp:lastPrinted>
  <dcterms:created xsi:type="dcterms:W3CDTF">2011-12-18T14:27:07Z</dcterms:created>
  <dcterms:modified xsi:type="dcterms:W3CDTF">2023-10-12T18:00:53Z</dcterms:modified>
  <cp:category/>
  <cp:version/>
  <cp:contentType/>
  <cp:contentStatus/>
</cp:coreProperties>
</file>