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ostenübersich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<sst xmlns="http://schemas.openxmlformats.org/spreadsheetml/2006/main" count="72" uniqueCount="65">
  <si>
    <t xml:space="preserve">Ges-Kosten</t>
  </si>
  <si>
    <t xml:space="preserve">Kosten J&amp;C</t>
  </si>
  <si>
    <t xml:space="preserve">Kosten O&amp;O</t>
  </si>
  <si>
    <t xml:space="preserve">29.05.2021 Anreise, Spaziergang um den See in Berumbur</t>
  </si>
  <si>
    <t xml:space="preserve">Tanken Moordorf, 74.14 l á 1.269 EUR/l</t>
  </si>
  <si>
    <t xml:space="preserve">Kreditkartenzahlung</t>
  </si>
  <si>
    <t xml:space="preserve">Abendessen To Go Pizzeria Torino in Großheide</t>
  </si>
  <si>
    <t xml:space="preserve">Barausgabe</t>
  </si>
  <si>
    <t xml:space="preserve">30.05.2021 Pilsumer Leuchtturm, Greetsiel, Norddeich Strand</t>
  </si>
  <si>
    <t xml:space="preserve">Parken Pilsum nahe Leuchtturm</t>
  </si>
  <si>
    <t xml:space="preserve">Girokartenzahlung</t>
  </si>
  <si>
    <t xml:space="preserve">Parken Greetsiel</t>
  </si>
  <si>
    <t xml:space="preserve">Fischbrötchen Opa, Juliet, Christoph in Greetsiel</t>
  </si>
  <si>
    <t xml:space="preserve">Geschätzt / ausstehend</t>
  </si>
  <si>
    <t xml:space="preserve">5 Eis Norddeich (6 Kugeln)</t>
  </si>
  <si>
    <t xml:space="preserve">3 Getränke Norddeich Strand</t>
  </si>
  <si>
    <t xml:space="preserve">O hat gezahlt</t>
  </si>
  <si>
    <t xml:space="preserve">Einkauf Netto Norden</t>
  </si>
  <si>
    <t xml:space="preserve">31.05.2021 Norderney Radtour um die Insel</t>
  </si>
  <si>
    <t xml:space="preserve">Tagesparkplatz P1 Frisia für Norderney in Norddeich</t>
  </si>
  <si>
    <t xml:space="preserve">Fähre Norddeich - Norderney - Norddeich, 4 Pers.</t>
  </si>
  <si>
    <t xml:space="preserve">Fahrräder Norddeich incl. 1 Fahrradsitz</t>
  </si>
  <si>
    <t xml:space="preserve">Einkauf Netto Norderney</t>
  </si>
  <si>
    <t xml:space="preserve">Leuchtturm Opa, Juliet, Christoph in Norderney</t>
  </si>
  <si>
    <t xml:space="preserve">vermutlich cash</t>
  </si>
  <si>
    <t xml:space="preserve">Abendessen Norddeicher Grill in Norddeich</t>
  </si>
  <si>
    <t xml:space="preserve">01.06.2021 Wattwanderung, Neuharlingersiel Strand</t>
  </si>
  <si>
    <t xml:space="preserve">Hage Kurtaxe 4 Pers., 7 Nächte</t>
  </si>
  <si>
    <t xml:space="preserve">O hat 50 EUR beigesteuert</t>
  </si>
  <si>
    <t xml:space="preserve">Wattwanderung Tamme ab/bis Norddeich</t>
  </si>
  <si>
    <t xml:space="preserve">Mittagessen Norddeicher Grill in Norddeich</t>
  </si>
  <si>
    <t xml:space="preserve">Parken (3 h) in Neuharlingersiel nahe Strand</t>
  </si>
  <si>
    <t xml:space="preserve">2 Strandkörbe (14-17 Uhr) in Neuharlingersiel</t>
  </si>
  <si>
    <t xml:space="preserve">O hat 20 EUR beigesteuert</t>
  </si>
  <si>
    <t xml:space="preserve">Einkauf Netto Esens</t>
  </si>
  <si>
    <t xml:space="preserve">02.06.2021 Norddeich Strand</t>
  </si>
  <si>
    <t xml:space="preserve">Tagesparkplatz P3 Frisia in Norddeich</t>
  </si>
  <si>
    <t xml:space="preserve">2 Strandkörbe (10-16.30 Uhr) in Norddeich</t>
  </si>
  <si>
    <t xml:space="preserve">Eiscafé Norddeich</t>
  </si>
  <si>
    <t xml:space="preserve">O hat eingeladen</t>
  </si>
  <si>
    <t xml:space="preserve">03.06.2021 Leer, Windkraftanlage </t>
  </si>
  <si>
    <t xml:space="preserve">Parken Leer (2 h)</t>
  </si>
  <si>
    <t xml:space="preserve">Besichtigung begehbare Windkraftanlage</t>
  </si>
  <si>
    <t xml:space="preserve">O hat 75 EUR beigesteuert</t>
  </si>
  <si>
    <t xml:space="preserve">Tanken Westerholt 33.90 l á 1.299 EUR/l</t>
  </si>
  <si>
    <t xml:space="preserve">04.06.2021 Baltrum Wanderung und Strand</t>
  </si>
  <si>
    <t xml:space="preserve">Fähre Nessmersiel - Baltrum - Nessmersiel, 4 Pers.</t>
  </si>
  <si>
    <t xml:space="preserve">Tagesparkplatz Baltrum in Nessmersiel</t>
  </si>
  <si>
    <t xml:space="preserve">O hat 100 EUR beigesteuert</t>
  </si>
  <si>
    <t xml:space="preserve">Einkauf Inselmarkt Baltrum</t>
  </si>
  <si>
    <t xml:space="preserve">05.06.2021 Rückreise über Bremen</t>
  </si>
  <si>
    <t xml:space="preserve">Entgelt für beschädigtes Spielzeug an Ihbens</t>
  </si>
  <si>
    <t xml:space="preserve">Brötchen und Croissants für Besuch bei F&amp;H</t>
  </si>
  <si>
    <t xml:space="preserve">Tanken Gaimersheim OMV 78.65 l á 1.319 EUR/l</t>
  </si>
  <si>
    <t xml:space="preserve">Unterkunft:</t>
  </si>
  <si>
    <t xml:space="preserve">7 Nächte á 55 EUR zzgl. 15 EUR Trinkgeld</t>
  </si>
  <si>
    <t xml:space="preserve">O hat 250 EUR beigesteuert</t>
  </si>
  <si>
    <t xml:space="preserve">Gesamtsumme</t>
  </si>
  <si>
    <t xml:space="preserve">Rechnung:</t>
  </si>
  <si>
    <t xml:space="preserve">Durch O &amp; O vor Ort bezahlt:</t>
  </si>
  <si>
    <t xml:space="preserve">Durch C &amp; J vor Ort bezahlt:</t>
  </si>
  <si>
    <t xml:space="preserve">cash</t>
  </si>
  <si>
    <t xml:space="preserve">Karte</t>
  </si>
  <si>
    <t xml:space="preserve">Durch O &amp; O bereits beigesteuert:</t>
  </si>
  <si>
    <t xml:space="preserve">Noch durch O &amp; O zu begleichen: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</si>
</sst>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color rgb="FF0070C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0070C0"/>
        <bgColor rgb="FF008080"/>
      </patternFill>
    </fill>
    <fill>
      <patternFill patternType="solid">
        <fgColor rgb="FF808080"/>
        <bgColor rgb="FF969696"/>
      </patternFill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99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B65" activeCellId="0" sqref="B65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46.42"/>
    <col collapsed="false" customWidth="true" hidden="false" outlineLevel="0" max="2" min="2" style="0" width="12.86"/>
    <col collapsed="false" customWidth="true" hidden="false" outlineLevel="0" max="3" min="3" style="0" width="10.99"/>
    <col collapsed="false" customWidth="true" hidden="false" outlineLevel="0" max="4" min="4" style="0" width="11.99"/>
    <col collapsed="false" customWidth="true" hidden="false" outlineLevel="0" max="5" min="5" style="0" width="25.14"/>
    <col collapsed="false" customWidth="true" hidden="false" outlineLevel="0" max="8" min="8" style="0" width="21.86"/>
  </cols>
  <sheetData>
    <row r="2" customFormat="false" ht="15" hidden="false" customHeight="false" outlineLevel="0" collapsed="false">
      <c r="B2" s="1" t="s">
        <v>0</v>
      </c>
      <c r="C2" s="1" t="s">
        <v>1</v>
      </c>
      <c r="D2" s="1" t="s">
        <v>2</v>
      </c>
    </row>
    <row r="3" customFormat="false" ht="15" hidden="false" customHeight="false" outlineLevel="0" collapsed="false">
      <c r="A3" s="2" t="s">
        <v>3</v>
      </c>
      <c r="B3" s="2"/>
      <c r="C3" s="2"/>
      <c r="D3" s="3"/>
    </row>
    <row r="4" customFormat="false" ht="15" hidden="false" customHeight="false" outlineLevel="0" collapsed="false">
      <c r="A4" s="4" t="s">
        <v>4</v>
      </c>
      <c r="B4" s="5" t="n">
        <v>94.08</v>
      </c>
      <c r="C4" s="5" t="n">
        <f aca="false">B4/2</f>
        <v>47.04</v>
      </c>
      <c r="D4" s="5" t="n">
        <f aca="false">B4/2</f>
        <v>47.04</v>
      </c>
      <c r="G4" s="6"/>
      <c r="H4" s="0" t="s">
        <v>5</v>
      </c>
    </row>
    <row r="5" customFormat="false" ht="15" hidden="false" customHeight="false" outlineLevel="0" collapsed="false">
      <c r="A5" s="0" t="s">
        <v>6</v>
      </c>
      <c r="B5" s="7" t="n">
        <f aca="false">3*8.5+6.5</f>
        <v>32</v>
      </c>
      <c r="C5" s="7" t="n">
        <f aca="false">B5/2</f>
        <v>16</v>
      </c>
      <c r="D5" s="7" t="n">
        <f aca="false">B5/2</f>
        <v>16</v>
      </c>
    </row>
    <row r="6" customFormat="false" ht="15" hidden="false" customHeight="false" outlineLevel="0" collapsed="false">
      <c r="B6" s="3"/>
      <c r="C6" s="3"/>
      <c r="D6" s="3"/>
      <c r="G6" s="8"/>
      <c r="H6" s="0" t="s">
        <v>7</v>
      </c>
    </row>
    <row r="7" customFormat="false" ht="15" hidden="false" customHeight="false" outlineLevel="0" collapsed="false">
      <c r="A7" s="9" t="s">
        <v>8</v>
      </c>
      <c r="B7" s="9"/>
      <c r="C7" s="9"/>
      <c r="D7" s="9"/>
    </row>
    <row r="8" customFormat="false" ht="15" hidden="false" customHeight="false" outlineLevel="0" collapsed="false">
      <c r="A8" s="0" t="s">
        <v>9</v>
      </c>
      <c r="B8" s="10" t="n">
        <v>1</v>
      </c>
      <c r="C8" s="10" t="n">
        <f aca="false">B8/2</f>
        <v>0.5</v>
      </c>
      <c r="D8" s="10" t="n">
        <f aca="false">B8/2</f>
        <v>0.5</v>
      </c>
      <c r="G8" s="11"/>
      <c r="H8" s="0" t="s">
        <v>10</v>
      </c>
    </row>
    <row r="9" customFormat="false" ht="15" hidden="false" customHeight="false" outlineLevel="0" collapsed="false">
      <c r="A9" s="0" t="s">
        <v>11</v>
      </c>
      <c r="B9" s="10" t="n">
        <v>3</v>
      </c>
      <c r="C9" s="10" t="n">
        <f aca="false">B9/2</f>
        <v>1.5</v>
      </c>
      <c r="D9" s="10" t="n">
        <f aca="false">B9/2</f>
        <v>1.5</v>
      </c>
    </row>
    <row r="10" customFormat="false" ht="15" hidden="false" customHeight="false" outlineLevel="0" collapsed="false">
      <c r="A10" s="0" t="s">
        <v>12</v>
      </c>
      <c r="B10" s="10" t="n">
        <f aca="false">10.2</f>
        <v>10.2</v>
      </c>
      <c r="C10" s="10" t="n">
        <f aca="false">B10*2/3</f>
        <v>6.8</v>
      </c>
      <c r="D10" s="10" t="n">
        <f aca="false">B10*1/3</f>
        <v>3.4</v>
      </c>
      <c r="G10" s="12"/>
      <c r="H10" s="0" t="s">
        <v>13</v>
      </c>
    </row>
    <row r="11" customFormat="false" ht="15" hidden="false" customHeight="false" outlineLevel="0" collapsed="false">
      <c r="A11" s="0" t="s">
        <v>14</v>
      </c>
      <c r="B11" s="10" t="n">
        <f aca="false">6*1</f>
        <v>6</v>
      </c>
      <c r="C11" s="10" t="n">
        <f aca="false">4</f>
        <v>4</v>
      </c>
      <c r="D11" s="10" t="n">
        <f aca="false">2</f>
        <v>2</v>
      </c>
    </row>
    <row r="12" customFormat="false" ht="15" hidden="false" customHeight="false" outlineLevel="0" collapsed="false">
      <c r="A12" s="0" t="s">
        <v>15</v>
      </c>
      <c r="B12" s="10" t="n">
        <v>7.5</v>
      </c>
      <c r="C12" s="10" t="n">
        <f aca="false">2.5</f>
        <v>2.5</v>
      </c>
      <c r="D12" s="10" t="n">
        <f aca="false">5</f>
        <v>5</v>
      </c>
      <c r="E12" s="0" t="s">
        <v>16</v>
      </c>
    </row>
    <row r="13" customFormat="false" ht="15" hidden="false" customHeight="false" outlineLevel="0" collapsed="false">
      <c r="A13" s="0" t="s">
        <v>17</v>
      </c>
      <c r="B13" s="10" t="n">
        <v>22.25</v>
      </c>
      <c r="C13" s="10" t="n">
        <f aca="false">B13/2</f>
        <v>11.125</v>
      </c>
      <c r="D13" s="10" t="n">
        <f aca="false">B13/2</f>
        <v>11.125</v>
      </c>
      <c r="E13" s="0" t="s">
        <v>16</v>
      </c>
    </row>
    <row r="14" customFormat="false" ht="15" hidden="false" customHeight="false" outlineLevel="0" collapsed="false">
      <c r="B14" s="3"/>
      <c r="C14" s="3"/>
      <c r="D14" s="3"/>
    </row>
    <row r="15" customFormat="false" ht="15" hidden="false" customHeight="false" outlineLevel="0" collapsed="false">
      <c r="A15" s="9" t="s">
        <v>18</v>
      </c>
      <c r="B15" s="9"/>
      <c r="C15" s="9"/>
      <c r="D15" s="9"/>
    </row>
    <row r="16" customFormat="false" ht="15" hidden="false" customHeight="false" outlineLevel="0" collapsed="false">
      <c r="A16" s="13" t="s">
        <v>19</v>
      </c>
      <c r="B16" s="7" t="n">
        <v>5.5</v>
      </c>
      <c r="C16" s="7" t="n">
        <f aca="false">B16/2</f>
        <v>2.75</v>
      </c>
      <c r="D16" s="7" t="n">
        <f aca="false">B16/2</f>
        <v>2.75</v>
      </c>
    </row>
    <row r="17" customFormat="false" ht="15" hidden="false" customHeight="false" outlineLevel="0" collapsed="false">
      <c r="A17" s="0" t="s">
        <v>20</v>
      </c>
      <c r="B17" s="7" t="n">
        <f aca="false">22.5*4</f>
        <v>90</v>
      </c>
      <c r="C17" s="7" t="n">
        <f aca="false">B17/2</f>
        <v>45</v>
      </c>
      <c r="D17" s="7" t="n">
        <f aca="false">B17/2</f>
        <v>45</v>
      </c>
    </row>
    <row r="18" customFormat="false" ht="15" hidden="false" customHeight="false" outlineLevel="0" collapsed="false">
      <c r="A18" s="0" t="s">
        <v>21</v>
      </c>
      <c r="B18" s="10" t="n">
        <f aca="false">4*9+3</f>
        <v>39</v>
      </c>
      <c r="C18" s="10" t="n">
        <f aca="false">2*9+3</f>
        <v>21</v>
      </c>
      <c r="D18" s="10" t="n">
        <f aca="false">2*9</f>
        <v>18</v>
      </c>
    </row>
    <row r="19" customFormat="false" ht="15" hidden="false" customHeight="false" outlineLevel="0" collapsed="false">
      <c r="A19" s="0" t="s">
        <v>22</v>
      </c>
      <c r="B19" s="7" t="n">
        <f aca="false">17.09</f>
        <v>17.09</v>
      </c>
      <c r="C19" s="7" t="n">
        <f aca="false">B19/2</f>
        <v>8.545</v>
      </c>
      <c r="D19" s="7" t="n">
        <f aca="false">B19/2</f>
        <v>8.545</v>
      </c>
    </row>
    <row r="20" customFormat="false" ht="15" hidden="false" customHeight="false" outlineLevel="0" collapsed="false">
      <c r="A20" s="0" t="s">
        <v>23</v>
      </c>
      <c r="B20" s="3" t="n">
        <f aca="false">3.5*3</f>
        <v>10.5</v>
      </c>
      <c r="C20" s="3" t="n">
        <f aca="false">B20*2/3</f>
        <v>7</v>
      </c>
      <c r="D20" s="3" t="n">
        <f aca="false">B20*1/3</f>
        <v>3.5</v>
      </c>
      <c r="E20" s="0" t="s">
        <v>24</v>
      </c>
    </row>
    <row r="21" customFormat="false" ht="15" hidden="false" customHeight="false" outlineLevel="0" collapsed="false">
      <c r="A21" s="0" t="s">
        <v>25</v>
      </c>
      <c r="B21" s="10" t="n">
        <f aca="false">38.4+3.6</f>
        <v>42</v>
      </c>
      <c r="C21" s="10" t="n">
        <f aca="false">5.5+2+8.8+3.1+1.8</f>
        <v>21.2</v>
      </c>
      <c r="D21" s="10" t="n">
        <f aca="false">3.1+1.9+5+9+1.8</f>
        <v>20.8</v>
      </c>
    </row>
    <row r="22" customFormat="false" ht="15" hidden="false" customHeight="false" outlineLevel="0" collapsed="false">
      <c r="B22" s="3"/>
      <c r="C22" s="3"/>
      <c r="D22" s="3"/>
    </row>
    <row r="23" customFormat="false" ht="15" hidden="false" customHeight="false" outlineLevel="0" collapsed="false">
      <c r="A23" s="9" t="s">
        <v>26</v>
      </c>
      <c r="B23" s="9"/>
      <c r="C23" s="9"/>
      <c r="D23" s="9"/>
    </row>
    <row r="24" customFormat="false" ht="15" hidden="false" customHeight="false" outlineLevel="0" collapsed="false">
      <c r="A24" s="0" t="s">
        <v>27</v>
      </c>
      <c r="B24" s="5" t="n">
        <f aca="false">28*1.9</f>
        <v>53.2</v>
      </c>
      <c r="C24" s="5" t="n">
        <f aca="false">B24/2</f>
        <v>26.6</v>
      </c>
      <c r="D24" s="5" t="n">
        <f aca="false">B24/2</f>
        <v>26.6</v>
      </c>
      <c r="E24" s="0" t="s">
        <v>28</v>
      </c>
    </row>
    <row r="25" customFormat="false" ht="15" hidden="false" customHeight="false" outlineLevel="0" collapsed="false">
      <c r="A25" s="0" t="s">
        <v>29</v>
      </c>
      <c r="B25" s="10" t="n">
        <f aca="false">4*6+4</f>
        <v>28</v>
      </c>
      <c r="C25" s="10" t="n">
        <f aca="false">2*6+4</f>
        <v>16</v>
      </c>
      <c r="D25" s="10" t="n">
        <f aca="false">2*6</f>
        <v>12</v>
      </c>
    </row>
    <row r="26" customFormat="false" ht="15" hidden="false" customHeight="false" outlineLevel="0" collapsed="false">
      <c r="A26" s="0" t="s">
        <v>30</v>
      </c>
      <c r="B26" s="10" t="n">
        <f aca="false">30.1+2.9</f>
        <v>33</v>
      </c>
      <c r="C26" s="10" t="n">
        <f aca="false">3.1+5.7+2.3+3.3+0.7+1.5</f>
        <v>16.6</v>
      </c>
      <c r="D26" s="10" t="n">
        <f aca="false">1.9+3.1+5+5+1.4</f>
        <v>16.4</v>
      </c>
    </row>
    <row r="27" customFormat="false" ht="15" hidden="false" customHeight="false" outlineLevel="0" collapsed="false">
      <c r="A27" s="0" t="s">
        <v>31</v>
      </c>
      <c r="B27" s="10" t="n">
        <v>7</v>
      </c>
      <c r="C27" s="10" t="n">
        <f aca="false">B27/2</f>
        <v>3.5</v>
      </c>
      <c r="D27" s="10" t="n">
        <f aca="false">B27/2</f>
        <v>3.5</v>
      </c>
      <c r="E27" s="0" t="s">
        <v>16</v>
      </c>
    </row>
    <row r="28" customFormat="false" ht="15" hidden="false" customHeight="false" outlineLevel="0" collapsed="false">
      <c r="A28" s="0" t="s">
        <v>32</v>
      </c>
      <c r="B28" s="10" t="n">
        <f aca="false">2*7</f>
        <v>14</v>
      </c>
      <c r="C28" s="10" t="n">
        <f aca="false">B28/2</f>
        <v>7</v>
      </c>
      <c r="D28" s="10" t="n">
        <f aca="false">B28/2</f>
        <v>7</v>
      </c>
      <c r="E28" s="0" t="s">
        <v>33</v>
      </c>
    </row>
    <row r="29" customFormat="false" ht="15" hidden="false" customHeight="false" outlineLevel="0" collapsed="false">
      <c r="A29" s="0" t="s">
        <v>34</v>
      </c>
      <c r="B29" s="7" t="n">
        <v>25.51</v>
      </c>
      <c r="C29" s="7" t="n">
        <f aca="false">B29/2</f>
        <v>12.755</v>
      </c>
      <c r="D29" s="7" t="n">
        <f aca="false">B29/2</f>
        <v>12.755</v>
      </c>
    </row>
    <row r="30" customFormat="false" ht="15" hidden="false" customHeight="false" outlineLevel="0" collapsed="false">
      <c r="B30" s="3"/>
      <c r="C30" s="3"/>
      <c r="D30" s="3"/>
    </row>
    <row r="31" customFormat="false" ht="15" hidden="false" customHeight="false" outlineLevel="0" collapsed="false">
      <c r="A31" s="1" t="s">
        <v>35</v>
      </c>
      <c r="B31" s="3"/>
      <c r="C31" s="3"/>
      <c r="D31" s="3"/>
    </row>
    <row r="32" customFormat="false" ht="15" hidden="false" customHeight="false" outlineLevel="0" collapsed="false">
      <c r="A32" s="0" t="s">
        <v>36</v>
      </c>
      <c r="B32" s="7" t="n">
        <v>5.5</v>
      </c>
      <c r="C32" s="7" t="n">
        <f aca="false">B32/2</f>
        <v>2.75</v>
      </c>
      <c r="D32" s="7" t="n">
        <f aca="false">B32/2</f>
        <v>2.75</v>
      </c>
    </row>
    <row r="33" customFormat="false" ht="15" hidden="false" customHeight="false" outlineLevel="0" collapsed="false">
      <c r="A33" s="0" t="s">
        <v>37</v>
      </c>
      <c r="B33" s="10" t="n">
        <f aca="false">2*7</f>
        <v>14</v>
      </c>
      <c r="C33" s="10" t="n">
        <f aca="false">B33/2</f>
        <v>7</v>
      </c>
      <c r="D33" s="10" t="n">
        <f aca="false">B33/2</f>
        <v>7</v>
      </c>
    </row>
    <row r="34" customFormat="false" ht="15" hidden="false" customHeight="false" outlineLevel="0" collapsed="false">
      <c r="A34" s="0" t="s">
        <v>30</v>
      </c>
      <c r="B34" s="10" t="n">
        <f aca="false">42.2+3.8</f>
        <v>46</v>
      </c>
      <c r="C34" s="10" t="n">
        <f aca="false">3.1+8.8+5+3.3+2+0.7+2</f>
        <v>24.9</v>
      </c>
      <c r="D34" s="10" t="n">
        <f aca="false">3.1+7.7+8.5+1.8</f>
        <v>21.1</v>
      </c>
    </row>
    <row r="35" customFormat="false" ht="15" hidden="false" customHeight="false" outlineLevel="0" collapsed="false">
      <c r="A35" s="0" t="s">
        <v>38</v>
      </c>
      <c r="B35" s="10" t="n">
        <v>24.6</v>
      </c>
      <c r="C35" s="10" t="n">
        <v>0</v>
      </c>
      <c r="D35" s="10" t="n">
        <v>24.6</v>
      </c>
      <c r="E35" s="0" t="s">
        <v>39</v>
      </c>
    </row>
    <row r="36" customFormat="false" ht="15" hidden="false" customHeight="false" outlineLevel="0" collapsed="false">
      <c r="B36" s="3"/>
      <c r="C36" s="3"/>
      <c r="D36" s="3"/>
    </row>
    <row r="37" customFormat="false" ht="15" hidden="false" customHeight="false" outlineLevel="0" collapsed="false">
      <c r="A37" s="9" t="s">
        <v>40</v>
      </c>
      <c r="B37" s="9"/>
      <c r="C37" s="9"/>
      <c r="D37" s="9"/>
    </row>
    <row r="38" customFormat="false" ht="15" hidden="false" customHeight="false" outlineLevel="0" collapsed="false">
      <c r="A38" s="0" t="s">
        <v>41</v>
      </c>
      <c r="B38" s="10" t="n">
        <v>2.4</v>
      </c>
      <c r="C38" s="10" t="n">
        <f aca="false">B38/2</f>
        <v>1.2</v>
      </c>
      <c r="D38" s="10" t="n">
        <f aca="false">B38/2</f>
        <v>1.2</v>
      </c>
    </row>
    <row r="39" customFormat="false" ht="15" hidden="false" customHeight="false" outlineLevel="0" collapsed="false">
      <c r="A39" s="0" t="s">
        <v>42</v>
      </c>
      <c r="B39" s="10" t="n">
        <f aca="false">5*6.5</f>
        <v>32.5</v>
      </c>
      <c r="C39" s="10" t="n">
        <f aca="false">3*6.5</f>
        <v>19.5</v>
      </c>
      <c r="D39" s="10" t="n">
        <f aca="false">2*6.5</f>
        <v>13</v>
      </c>
      <c r="E39" s="0" t="s">
        <v>43</v>
      </c>
    </row>
    <row r="40" customFormat="false" ht="15" hidden="false" customHeight="false" outlineLevel="0" collapsed="false">
      <c r="A40" s="0" t="s">
        <v>44</v>
      </c>
      <c r="B40" s="5" t="n">
        <v>44.04</v>
      </c>
      <c r="C40" s="5" t="n">
        <f aca="false">B40/2</f>
        <v>22.02</v>
      </c>
      <c r="D40" s="5" t="n">
        <f aca="false">B40/2</f>
        <v>22.02</v>
      </c>
    </row>
    <row r="41" customFormat="false" ht="15" hidden="false" customHeight="false" outlineLevel="0" collapsed="false">
      <c r="A41" s="0" t="s">
        <v>6</v>
      </c>
      <c r="B41" s="5" t="n">
        <f aca="false">30.5</f>
        <v>30.5</v>
      </c>
      <c r="C41" s="5" t="n">
        <f aca="false">B41*2/3</f>
        <v>20.3333333333333</v>
      </c>
      <c r="D41" s="5" t="n">
        <f aca="false">B41*1/3</f>
        <v>10.1666666666667</v>
      </c>
    </row>
    <row r="42" customFormat="false" ht="15" hidden="false" customHeight="false" outlineLevel="0" collapsed="false">
      <c r="B42" s="3"/>
      <c r="C42" s="3"/>
      <c r="D42" s="3"/>
    </row>
    <row r="43" customFormat="false" ht="15" hidden="false" customHeight="false" outlineLevel="0" collapsed="false">
      <c r="A43" s="9" t="s">
        <v>45</v>
      </c>
      <c r="B43" s="9"/>
      <c r="C43" s="9"/>
      <c r="D43" s="9"/>
    </row>
    <row r="44" customFormat="false" ht="15" hidden="false" customHeight="false" outlineLevel="0" collapsed="false">
      <c r="A44" s="0" t="s">
        <v>46</v>
      </c>
      <c r="B44" s="7" t="n">
        <f aca="false">4*24</f>
        <v>96</v>
      </c>
      <c r="C44" s="7" t="n">
        <f aca="false">B44/2</f>
        <v>48</v>
      </c>
      <c r="D44" s="7" t="n">
        <f aca="false">B44/2</f>
        <v>48</v>
      </c>
    </row>
    <row r="45" customFormat="false" ht="15" hidden="false" customHeight="false" outlineLevel="0" collapsed="false">
      <c r="A45" s="0" t="s">
        <v>47</v>
      </c>
      <c r="B45" s="7" t="n">
        <v>6</v>
      </c>
      <c r="C45" s="7" t="n">
        <f aca="false">B45/2</f>
        <v>3</v>
      </c>
      <c r="D45" s="7" t="n">
        <f aca="false">B45/2</f>
        <v>3</v>
      </c>
      <c r="E45" s="0" t="s">
        <v>48</v>
      </c>
    </row>
    <row r="46" customFormat="false" ht="15" hidden="false" customHeight="false" outlineLevel="0" collapsed="false">
      <c r="A46" s="0" t="s">
        <v>49</v>
      </c>
      <c r="B46" s="10" t="n">
        <v>12.12</v>
      </c>
      <c r="C46" s="10" t="n">
        <f aca="false">B46/2</f>
        <v>6.06</v>
      </c>
      <c r="D46" s="10" t="n">
        <f aca="false">B46/2</f>
        <v>6.06</v>
      </c>
      <c r="E46" s="0" t="s">
        <v>16</v>
      </c>
    </row>
    <row r="47" customFormat="false" ht="15" hidden="false" customHeight="false" outlineLevel="0" collapsed="false">
      <c r="B47" s="3"/>
      <c r="C47" s="3"/>
      <c r="D47" s="3"/>
    </row>
    <row r="48" customFormat="false" ht="15" hidden="false" customHeight="false" outlineLevel="0" collapsed="false">
      <c r="A48" s="1" t="s">
        <v>50</v>
      </c>
      <c r="B48" s="3"/>
      <c r="C48" s="3"/>
      <c r="D48" s="3"/>
    </row>
    <row r="49" customFormat="false" ht="15" hidden="false" customHeight="false" outlineLevel="0" collapsed="false">
      <c r="A49" s="0" t="s">
        <v>51</v>
      </c>
      <c r="B49" s="10" t="n">
        <v>5</v>
      </c>
      <c r="C49" s="10" t="n">
        <v>5</v>
      </c>
      <c r="D49" s="10" t="n">
        <v>0</v>
      </c>
      <c r="E49" s="0" t="s">
        <v>16</v>
      </c>
    </row>
    <row r="50" customFormat="false" ht="15" hidden="false" customHeight="false" outlineLevel="0" collapsed="false">
      <c r="A50" s="0" t="s">
        <v>52</v>
      </c>
      <c r="B50" s="10" t="n">
        <v>21.6</v>
      </c>
      <c r="C50" s="10" t="n">
        <f aca="false">B50/2</f>
        <v>10.8</v>
      </c>
      <c r="D50" s="10" t="n">
        <f aca="false">B50/2</f>
        <v>10.8</v>
      </c>
      <c r="E50" s="0" t="s">
        <v>16</v>
      </c>
    </row>
    <row r="51" customFormat="false" ht="13.8" hidden="false" customHeight="false" outlineLevel="0" collapsed="false">
      <c r="A51" s="0" t="s">
        <v>53</v>
      </c>
      <c r="B51" s="5" t="n">
        <v>103.74</v>
      </c>
      <c r="C51" s="5" t="n">
        <f aca="false">B51/2</f>
        <v>51.87</v>
      </c>
      <c r="D51" s="5" t="n">
        <f aca="false">B51/2</f>
        <v>51.87</v>
      </c>
    </row>
    <row r="52" customFormat="false" ht="15" hidden="false" customHeight="false" outlineLevel="0" collapsed="false">
      <c r="B52" s="3"/>
      <c r="C52" s="3"/>
      <c r="D52" s="3"/>
    </row>
    <row r="53" customFormat="false" ht="15" hidden="false" customHeight="false" outlineLevel="0" collapsed="false">
      <c r="A53" s="1" t="s">
        <v>54</v>
      </c>
      <c r="B53" s="3"/>
      <c r="C53" s="3"/>
      <c r="D53" s="3"/>
    </row>
    <row r="54" customFormat="false" ht="15" hidden="false" customHeight="false" outlineLevel="0" collapsed="false">
      <c r="A54" s="0" t="s">
        <v>55</v>
      </c>
      <c r="B54" s="10" t="n">
        <f aca="false">7*55+15</f>
        <v>400</v>
      </c>
      <c r="C54" s="10" t="n">
        <f aca="false">B54/2</f>
        <v>200</v>
      </c>
      <c r="D54" s="10" t="n">
        <f aca="false">B54/2</f>
        <v>200</v>
      </c>
      <c r="E54" s="0" t="s">
        <v>56</v>
      </c>
    </row>
    <row r="55" customFormat="false" ht="15" hidden="false" customHeight="false" outlineLevel="0" collapsed="false">
      <c r="B55" s="3"/>
      <c r="C55" s="3"/>
      <c r="D55" s="3"/>
    </row>
    <row r="56" customFormat="false" ht="15" hidden="false" customHeight="false" outlineLevel="0" collapsed="false">
      <c r="A56" s="14" t="s">
        <v>57</v>
      </c>
      <c r="B56" s="15" t="n">
        <f aca="false">SUM(B4:B55)</f>
        <v>1384.83</v>
      </c>
      <c r="C56" s="15" t="n">
        <f aca="false">SUM(C4:C55)</f>
        <v>699.848333333333</v>
      </c>
      <c r="D56" s="15" t="n">
        <f aca="false">SUM(D4:D55)</f>
        <v>684.981666666667</v>
      </c>
      <c r="E56" s="14"/>
    </row>
    <row r="57" customFormat="false" ht="15" hidden="false" customHeight="false" outlineLevel="0" collapsed="false">
      <c r="B57" s="3"/>
      <c r="C57" s="3"/>
      <c r="D57" s="3"/>
    </row>
    <row r="58" customFormat="false" ht="15" hidden="false" customHeight="false" outlineLevel="0" collapsed="false">
      <c r="B58" s="3"/>
      <c r="C58" s="3"/>
      <c r="D58" s="3"/>
    </row>
    <row r="59" customFormat="false" ht="15" hidden="false" customHeight="false" outlineLevel="0" collapsed="false">
      <c r="A59" s="1" t="s">
        <v>58</v>
      </c>
      <c r="B59" s="3"/>
      <c r="C59" s="3"/>
      <c r="D59" s="3"/>
    </row>
    <row r="60" customFormat="false" ht="15" hidden="false" customHeight="false" outlineLevel="0" collapsed="false">
      <c r="A60" s="0" t="s">
        <v>59</v>
      </c>
      <c r="B60" s="3" t="n">
        <f aca="false">SUM(B12:B13,B27,B35,B46:B50)</f>
        <v>100.07</v>
      </c>
      <c r="C60" s="3"/>
      <c r="D60" s="3"/>
    </row>
    <row r="61" customFormat="false" ht="13.8" hidden="false" customHeight="false" outlineLevel="0" collapsed="false">
      <c r="A61" s="0" t="s">
        <v>60</v>
      </c>
      <c r="B61" s="3" t="n">
        <f aca="false">SUM(B4:B11,B16:B26,B28:B34,B38:B45,B54,B51)</f>
        <v>1284.76</v>
      </c>
      <c r="C61" s="3"/>
      <c r="D61" s="3"/>
    </row>
    <row r="62" customFormat="false" ht="13.8" hidden="false" customHeight="false" outlineLevel="0" collapsed="false">
      <c r="B62" s="3"/>
      <c r="C62" s="3" t="n">
        <f aca="false">SUM(B54,B38:B39,B33:B34,B28,B25:B26,B21,B18,B8:B11,B20)</f>
        <v>681.6</v>
      </c>
      <c r="D62" s="3" t="s">
        <v>61</v>
      </c>
    </row>
    <row r="63" customFormat="false" ht="13.8" hidden="false" customHeight="false" outlineLevel="0" collapsed="false">
      <c r="B63" s="3"/>
      <c r="C63" s="3" t="n">
        <f aca="false">SUM(B51,B44:B45,B40:B41,B32,B29,B24,B19,B16:B17,B4:B5)</f>
        <v>603.16</v>
      </c>
      <c r="D63" s="3" t="s">
        <v>62</v>
      </c>
    </row>
    <row r="64" customFormat="false" ht="13.8" hidden="false" customHeight="false" outlineLevel="0" collapsed="false">
      <c r="A64" s="0" t="s">
        <v>63</v>
      </c>
      <c r="B64" s="3" t="n">
        <f aca="false">50+20+75+100+250</f>
        <v>495</v>
      </c>
      <c r="C64" s="3"/>
      <c r="D64" s="3"/>
    </row>
    <row r="65" customFormat="false" ht="13.8" hidden="false" customHeight="false" outlineLevel="0" collapsed="false">
      <c r="A65" s="0" t="s">
        <v>64</v>
      </c>
      <c r="B65" s="3" t="n">
        <f aca="false">D56-B60-B64</f>
        <v>89.9116666666666</v>
      </c>
      <c r="C65" s="3"/>
      <c r="D65" s="3"/>
    </row>
    <row r="66" customFormat="false" ht="13.8" hidden="false" customHeight="false" outlineLevel="0" collapsed="false">
      <c r="B66" s="3"/>
      <c r="C66" s="3"/>
      <c r="D66" s="3"/>
    </row>
    <row r="67" customFormat="false" ht="15" hidden="false" customHeight="false" outlineLevel="0" collapsed="false">
      <c r="B67" s="3"/>
      <c r="C67" s="3"/>
      <c r="D67" s="3"/>
    </row>
    <row r="68" customFormat="false" ht="15" hidden="false" customHeight="false" outlineLevel="0" collapsed="false">
      <c r="B68" s="3"/>
      <c r="C68" s="3"/>
      <c r="D68" s="3"/>
    </row>
    <row r="69" customFormat="false" ht="15" hidden="false" customHeight="false" outlineLevel="0" collapsed="false">
      <c r="B69" s="3"/>
      <c r="C69" s="3"/>
      <c r="D69" s="3"/>
    </row>
    <row r="70" customFormat="false" ht="15" hidden="false" customHeight="false" outlineLevel="0" collapsed="false">
      <c r="B70" s="3"/>
      <c r="C70" s="3"/>
      <c r="D70" s="3"/>
    </row>
    <row r="71" customFormat="false" ht="15" hidden="false" customHeight="false" outlineLevel="0" collapsed="false">
      <c r="B71" s="3"/>
      <c r="C71" s="3"/>
      <c r="D71" s="3"/>
    </row>
    <row r="72" customFormat="false" ht="15" hidden="false" customHeight="false" outlineLevel="0" collapsed="false">
      <c r="B72" s="3"/>
      <c r="C72" s="3"/>
      <c r="D72" s="3"/>
    </row>
    <row r="73" customFormat="false" ht="15" hidden="false" customHeight="false" outlineLevel="0" collapsed="false">
      <c r="B73" s="3"/>
      <c r="C73" s="3"/>
      <c r="D73" s="3"/>
    </row>
    <row r="74" customFormat="false" ht="15" hidden="false" customHeight="false" outlineLevel="0" collapsed="false">
      <c r="B74" s="3"/>
      <c r="C74" s="3"/>
      <c r="D74" s="3"/>
    </row>
    <row r="75" customFormat="false" ht="15" hidden="false" customHeight="false" outlineLevel="0" collapsed="false">
      <c r="B75" s="3"/>
      <c r="C75" s="3"/>
      <c r="D75" s="3"/>
    </row>
    <row r="76" customFormat="false" ht="15" hidden="false" customHeight="false" outlineLevel="0" collapsed="false">
      <c r="B76" s="3"/>
      <c r="C76" s="3"/>
      <c r="D76" s="3"/>
    </row>
    <row r="77" customFormat="false" ht="15" hidden="false" customHeight="false" outlineLevel="0" collapsed="false">
      <c r="B77" s="3"/>
      <c r="C77" s="3"/>
      <c r="D77" s="3"/>
    </row>
    <row r="78" customFormat="false" ht="15" hidden="false" customHeight="false" outlineLevel="0" collapsed="false">
      <c r="B78" s="3"/>
      <c r="C78" s="3"/>
      <c r="D78" s="3"/>
    </row>
    <row r="79" customFormat="false" ht="15" hidden="false" customHeight="false" outlineLevel="0" collapsed="false">
      <c r="B79" s="3"/>
      <c r="C79" s="3"/>
      <c r="D79" s="3"/>
    </row>
    <row r="80" customFormat="false" ht="15" hidden="false" customHeight="false" outlineLevel="0" collapsed="false">
      <c r="B80" s="3"/>
      <c r="C80" s="3"/>
      <c r="D80" s="3"/>
    </row>
    <row r="81" customFormat="false" ht="15" hidden="false" customHeight="false" outlineLevel="0" collapsed="false">
      <c r="B81" s="3"/>
      <c r="C81" s="3"/>
      <c r="D81" s="3"/>
    </row>
    <row r="82" customFormat="false" ht="15" hidden="false" customHeight="false" outlineLevel="0" collapsed="false">
      <c r="B82" s="3"/>
      <c r="C82" s="3"/>
      <c r="D82" s="3"/>
    </row>
    <row r="83" customFormat="false" ht="15" hidden="false" customHeight="false" outlineLevel="0" collapsed="false">
      <c r="B83" s="3"/>
      <c r="C83" s="3"/>
      <c r="D83" s="3"/>
    </row>
    <row r="84" customFormat="false" ht="15" hidden="false" customHeight="false" outlineLevel="0" collapsed="false">
      <c r="B84" s="3"/>
      <c r="C84" s="3"/>
      <c r="D84" s="3"/>
    </row>
    <row r="85" customFormat="false" ht="15" hidden="false" customHeight="false" outlineLevel="0" collapsed="false">
      <c r="B85" s="3"/>
      <c r="C85" s="3"/>
      <c r="D85" s="3"/>
    </row>
    <row r="86" customFormat="false" ht="15" hidden="false" customHeight="false" outlineLevel="0" collapsed="false">
      <c r="B86" s="3"/>
      <c r="C86" s="3"/>
      <c r="D86" s="3"/>
    </row>
    <row r="87" customFormat="false" ht="15" hidden="false" customHeight="false" outlineLevel="0" collapsed="false">
      <c r="B87" s="3"/>
      <c r="C87" s="3"/>
      <c r="D87" s="3"/>
    </row>
    <row r="88" customFormat="false" ht="15" hidden="false" customHeight="false" outlineLevel="0" collapsed="false">
      <c r="B88" s="3"/>
      <c r="C88" s="3"/>
      <c r="D88" s="3"/>
    </row>
    <row r="89" customFormat="false" ht="15" hidden="false" customHeight="false" outlineLevel="0" collapsed="false">
      <c r="B89" s="3"/>
      <c r="C89" s="3"/>
      <c r="D89" s="3"/>
    </row>
    <row r="90" customFormat="false" ht="15" hidden="false" customHeight="false" outlineLevel="0" collapsed="false">
      <c r="B90" s="3"/>
      <c r="C90" s="3"/>
      <c r="D90" s="3"/>
    </row>
    <row r="91" customFormat="false" ht="15" hidden="false" customHeight="false" outlineLevel="0" collapsed="false">
      <c r="B91" s="3"/>
      <c r="C91" s="3"/>
      <c r="D91" s="3"/>
    </row>
    <row r="92" customFormat="false" ht="15" hidden="false" customHeight="false" outlineLevel="0" collapsed="false">
      <c r="B92" s="3"/>
      <c r="C92" s="3"/>
      <c r="D92" s="3"/>
    </row>
    <row r="93" customFormat="false" ht="15" hidden="false" customHeight="false" outlineLevel="0" collapsed="false">
      <c r="B93" s="3"/>
      <c r="C93" s="3"/>
      <c r="D93" s="3"/>
    </row>
    <row r="94" customFormat="false" ht="15" hidden="false" customHeight="false" outlineLevel="0" collapsed="false">
      <c r="B94" s="3"/>
      <c r="C94" s="3"/>
      <c r="D94" s="3"/>
    </row>
    <row r="95" customFormat="false" ht="15" hidden="false" customHeight="false" outlineLevel="0" collapsed="false">
      <c r="B95" s="3"/>
      <c r="C95" s="3"/>
      <c r="D95" s="3"/>
    </row>
    <row r="96" customFormat="false" ht="15" hidden="false" customHeight="false" outlineLevel="0" collapsed="false">
      <c r="B96" s="3"/>
      <c r="C96" s="3"/>
      <c r="D96" s="3"/>
    </row>
    <row r="97" customFormat="false" ht="15" hidden="false" customHeight="false" outlineLevel="0" collapsed="false">
      <c r="B97" s="3"/>
      <c r="C97" s="3"/>
      <c r="D97" s="3"/>
    </row>
    <row r="98" customFormat="false" ht="15" hidden="false" customHeight="false" outlineLevel="0" collapsed="false">
      <c r="B98" s="3"/>
      <c r="C98" s="3"/>
      <c r="D98" s="3"/>
    </row>
    <row r="99" customFormat="false" ht="15" hidden="false" customHeight="false" outlineLevel="0" collapsed="false">
      <c r="B99" s="3"/>
      <c r="C99" s="3"/>
      <c r="D99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de-DE</dc:language>
  <cp:lastModifiedBy/>
  <dcterms:modified xsi:type="dcterms:W3CDTF">2021-06-07T20:51:24Z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