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43" activeTab="0"/>
  </bookViews>
  <sheets>
    <sheet name="Kosten allg" sheetId="1" r:id="rId1"/>
    <sheet name="Erläuterungen allg" sheetId="2" r:id="rId2"/>
    <sheet name="Statistik" sheetId="3" r:id="rId3"/>
    <sheet name="Graphik" sheetId="4" r:id="rId4"/>
  </sheets>
  <definedNames>
    <definedName name="_xlnm.Print_Area" localSheetId="0">'Kosten allg'!$A$1:$V$48</definedName>
  </definedNames>
  <calcPr fullCalcOnLoad="1"/>
</workbook>
</file>

<file path=xl/sharedStrings.xml><?xml version="1.0" encoding="utf-8"?>
<sst xmlns="http://schemas.openxmlformats.org/spreadsheetml/2006/main" count="298" uniqueCount="225">
  <si>
    <t>Datum</t>
  </si>
  <si>
    <t>Hotel</t>
  </si>
  <si>
    <t>Benzin- Menge [ga]</t>
  </si>
  <si>
    <t>Benzin- Preis [$/ga]</t>
  </si>
  <si>
    <t>Übernachtungen</t>
  </si>
  <si>
    <t>Treibstoff</t>
  </si>
  <si>
    <t>Art</t>
  </si>
  <si>
    <t>Anzahl Zimmer</t>
  </si>
  <si>
    <t>Gesamt- preis [$]</t>
  </si>
  <si>
    <t>Zimmer- art</t>
  </si>
  <si>
    <t>4er</t>
  </si>
  <si>
    <t>2er</t>
  </si>
  <si>
    <t>Kosten p. Person [€]</t>
  </si>
  <si>
    <t>Benzin- Menge [l]</t>
  </si>
  <si>
    <t>Benzin- Preis [€/l]</t>
  </si>
  <si>
    <t>Programm und Sonstiges</t>
  </si>
  <si>
    <t>Zimmer- preis [$] o. Tax</t>
  </si>
  <si>
    <t>Zimmer- preis [$] incl. Tax</t>
  </si>
  <si>
    <t>Bar bezahlt</t>
  </si>
  <si>
    <t>Hotel- kosten p. Person [€]</t>
  </si>
  <si>
    <t>Gesamt- preis [€]</t>
  </si>
  <si>
    <t>Teilnehmer (Nr. s.u.)</t>
  </si>
  <si>
    <t>Mietwagen</t>
  </si>
  <si>
    <t>Benzin</t>
  </si>
  <si>
    <t>Programm</t>
  </si>
  <si>
    <t>Summe</t>
  </si>
  <si>
    <t>Einheit</t>
  </si>
  <si>
    <t>€</t>
  </si>
  <si>
    <t>$</t>
  </si>
  <si>
    <t>ga</t>
  </si>
  <si>
    <t>l</t>
  </si>
  <si>
    <t>€/l</t>
  </si>
  <si>
    <t>Benzin- Kosten [$]</t>
  </si>
  <si>
    <t>Benzin- Kosten [€]</t>
  </si>
  <si>
    <t>Hotel-kosten [$]</t>
  </si>
  <si>
    <t xml:space="preserve">$/ga  </t>
  </si>
  <si>
    <t>Hotel-kosten [€]</t>
  </si>
  <si>
    <t>Anzahl Personen:</t>
  </si>
  <si>
    <t>Nr</t>
  </si>
  <si>
    <t>Erläuterungen</t>
  </si>
  <si>
    <t>31.03.04</t>
  </si>
  <si>
    <t>01.04.04</t>
  </si>
  <si>
    <t>02.04.04</t>
  </si>
  <si>
    <t>03.04.04</t>
  </si>
  <si>
    <t>04.04.04</t>
  </si>
  <si>
    <t>05.04.04</t>
  </si>
  <si>
    <t>06.04.04</t>
  </si>
  <si>
    <t>07.04.04</t>
  </si>
  <si>
    <t>08.04.04</t>
  </si>
  <si>
    <t>09.04.04</t>
  </si>
  <si>
    <t>10.04.04</t>
  </si>
  <si>
    <t>11.04.04</t>
  </si>
  <si>
    <t>12.04.04</t>
  </si>
  <si>
    <t>13.04.04</t>
  </si>
  <si>
    <t>14.04.04</t>
  </si>
  <si>
    <t>15.04.04</t>
  </si>
  <si>
    <t>16.04.04</t>
  </si>
  <si>
    <t>17.04.04</t>
  </si>
  <si>
    <t>18.04.04</t>
  </si>
  <si>
    <t>28.08.03</t>
  </si>
  <si>
    <t>28.10.03</t>
  </si>
  <si>
    <t>Anzahl Teil-nehmer</t>
  </si>
  <si>
    <t>Benzin- kosten p. Person [€]</t>
  </si>
  <si>
    <t>(Alle übrigen Bezahlungen per</t>
  </si>
  <si>
    <t>Kreditkarte / Bankeinzug)</t>
  </si>
  <si>
    <t>Flughafentransfer</t>
  </si>
  <si>
    <t>Flughafensteuern / Tax</t>
  </si>
  <si>
    <r>
      <t xml:space="preserve">Flugtickets FRA-LAX SFO-FRA </t>
    </r>
    <r>
      <rPr>
        <vertAlign val="superscript"/>
        <sz val="10"/>
        <rFont val="Arial"/>
        <family val="2"/>
      </rPr>
      <t>1</t>
    </r>
  </si>
  <si>
    <r>
      <t xml:space="preserve">Versicherungspaket </t>
    </r>
    <r>
      <rPr>
        <vertAlign val="superscript"/>
        <sz val="10"/>
        <rFont val="Arial"/>
        <family val="2"/>
      </rPr>
      <t>2</t>
    </r>
  </si>
  <si>
    <t>alle</t>
  </si>
  <si>
    <t>Gabelflug mit US Airways von Frankfurt (FRA) nach Los Angeles (LAX) und zurück von San Francisco (SFO) nach Frankfurt (FRA)</t>
  </si>
  <si>
    <t xml:space="preserve">Gesamtkosten pro Person  </t>
  </si>
  <si>
    <t>735 South Beach Boulevard</t>
  </si>
  <si>
    <t>Motel Moonlight,</t>
  </si>
  <si>
    <t>Tel. (714) 995-4021</t>
  </si>
  <si>
    <t>Fabulous Seven Motel,</t>
  </si>
  <si>
    <t>1527 East Main Street,</t>
  </si>
  <si>
    <t>Tel. (619) 442-0457</t>
  </si>
  <si>
    <t>Budget Host Inn,</t>
  </si>
  <si>
    <t>620 West Route 66</t>
  </si>
  <si>
    <t>Tel. (928) 635-4415</t>
  </si>
  <si>
    <t>Seven Mile Lodge,</t>
  </si>
  <si>
    <t>Tel. (928) 638-2291</t>
  </si>
  <si>
    <t>Red Rock Motel,</t>
  </si>
  <si>
    <t>114 8th Avenue,</t>
  </si>
  <si>
    <t>Tel. (928) 645-0062</t>
  </si>
  <si>
    <t>Apache Motel,</t>
  </si>
  <si>
    <t>166 South 400 East,</t>
  </si>
  <si>
    <t>Tel. (435) 259-7798</t>
  </si>
  <si>
    <t>Bryce Canyon Motel,</t>
  </si>
  <si>
    <t>Moab, UT 84532,</t>
  </si>
  <si>
    <t>Panguitch, UT 84759,</t>
  </si>
  <si>
    <t>Page, AZ 86040,</t>
  </si>
  <si>
    <t>Tusayan, AZ 86023,</t>
  </si>
  <si>
    <t>Williams, AZ 86046,</t>
  </si>
  <si>
    <t>El Cajon, CA 92020,</t>
  </si>
  <si>
    <t>Anaheim, CA 92804,</t>
  </si>
  <si>
    <t>308 North Main Street,</t>
  </si>
  <si>
    <t>Tel. (435) 676-8441</t>
  </si>
  <si>
    <t>Suntime Inn,</t>
  </si>
  <si>
    <t>Super 8 Motel,</t>
  </si>
  <si>
    <t>Boulder City, NV 89005,</t>
  </si>
  <si>
    <t>704 Nevada Highway,</t>
  </si>
  <si>
    <t>Tel. (702) 294-8888</t>
  </si>
  <si>
    <t>Wild Wild West,</t>
  </si>
  <si>
    <t>Las Vegas, NV</t>
  </si>
  <si>
    <t>3330 West Tropicana Avenue,</t>
  </si>
  <si>
    <t>Tel. (702) 740-0000</t>
  </si>
  <si>
    <t>Excalibur,</t>
  </si>
  <si>
    <t>16320 Foothill Blvd,</t>
  </si>
  <si>
    <t>Mithila Hotel,</t>
  </si>
  <si>
    <t>972 Sutter Street,</t>
  </si>
  <si>
    <t>Tel. (415) 441-9297</t>
  </si>
  <si>
    <t>4+2er</t>
  </si>
  <si>
    <t>6er</t>
  </si>
  <si>
    <t>3er</t>
  </si>
  <si>
    <t>St. George, UT 84770,</t>
  </si>
  <si>
    <t>Highway 64, Grand Canyon</t>
  </si>
  <si>
    <t>San Francisco, CA 94109,</t>
  </si>
  <si>
    <t>Motel 580,</t>
  </si>
  <si>
    <t>San Leandro, CA 94578,</t>
  </si>
  <si>
    <t>Tel. (510) 276 4484</t>
  </si>
  <si>
    <t>Sandpiper Lodge,</t>
  </si>
  <si>
    <t>Merced, CA 95340,</t>
  </si>
  <si>
    <t>1001 Motel Drive,</t>
  </si>
  <si>
    <t>Tel. (209) 723-1034</t>
  </si>
  <si>
    <t>Parken Disneyland</t>
  </si>
  <si>
    <t>Eintritt Disneyland</t>
  </si>
  <si>
    <t>Tax Mc Donald's</t>
  </si>
  <si>
    <t>Parken Seaport Village</t>
  </si>
  <si>
    <t>Tax Tacco Bell</t>
  </si>
  <si>
    <t>Nationalparkpass</t>
  </si>
  <si>
    <t>Rundflug Grand Canyon</t>
  </si>
  <si>
    <t>Eintritt Monument Valley</t>
  </si>
  <si>
    <t>Leihgebühr Slick Rock Cycles</t>
  </si>
  <si>
    <t>Burger Arby's</t>
  </si>
  <si>
    <t>Tax Jack in the Box</t>
  </si>
  <si>
    <t>Stratosphere Tower Entertainment</t>
  </si>
  <si>
    <t>Dinner Buffet Excalibur</t>
  </si>
  <si>
    <t>Cable Cars San Francisco</t>
  </si>
  <si>
    <t>Valet-Parken San Francisco</t>
  </si>
  <si>
    <t>Parken Golden Gate Park S. F.</t>
  </si>
  <si>
    <t>Parken Hemlock Street overnight</t>
  </si>
  <si>
    <t>Eintritt Dead Horse Point Park</t>
  </si>
  <si>
    <t>Nutzungsgebühr Slick Rock Trail</t>
  </si>
  <si>
    <t>Wechselkurs Bargeld: 1 : 1,189</t>
  </si>
  <si>
    <t>ohne Essen</t>
  </si>
  <si>
    <t>Vesicherungspaket der elvia: Reiserücktritt-, Reiseabbruch-, Gepäck- und Krankenversicherung</t>
  </si>
  <si>
    <t>Mietwagen der Firma Hertz: Ford Freestar = Van mit Platz für 7 Erwachsene, 4 große und 2 kleine Koffer</t>
  </si>
  <si>
    <t>Versicherungspaket der Fa. Hertz: Haftpflichtversicherung mit erhöhter Deckungssumme, Vollkasko-, Insassen- und Gepäckversicherung</t>
  </si>
  <si>
    <r>
      <t xml:space="preserve">Mietwagen Ford Freestar </t>
    </r>
    <r>
      <rPr>
        <vertAlign val="superscript"/>
        <sz val="10"/>
        <rFont val="Arial"/>
        <family val="2"/>
      </rPr>
      <t>3</t>
    </r>
  </si>
  <si>
    <r>
      <t xml:space="preserve">Anreise Frankfurt Flughafen (DB) </t>
    </r>
    <r>
      <rPr>
        <vertAlign val="superscript"/>
        <sz val="10"/>
        <rFont val="Arial"/>
        <family val="2"/>
      </rPr>
      <t>5</t>
    </r>
  </si>
  <si>
    <r>
      <t xml:space="preserve">Versicherungspaket </t>
    </r>
    <r>
      <rPr>
        <vertAlign val="superscript"/>
        <sz val="10"/>
        <rFont val="Arial"/>
        <family val="2"/>
      </rPr>
      <t>4</t>
    </r>
  </si>
  <si>
    <t xml:space="preserve">Bahnfahrkarte Sinzig - Frankfurt Flughafen - Sinzig im Tarif Sparpreis 50 für 5 Personen (90€); res. 18€ für Anreise Alexander Wolf aus Nürnberg </t>
  </si>
  <si>
    <t>Billigste Tankstelle</t>
  </si>
  <si>
    <t>Teuerste Tankstelle</t>
  </si>
  <si>
    <t>Gefahrene Strecke</t>
  </si>
  <si>
    <t>Durchschnittsverbrauch</t>
  </si>
  <si>
    <t>Monticello</t>
  </si>
  <si>
    <t>1,749 $/ga</t>
  </si>
  <si>
    <t>0,39 €/l</t>
  </si>
  <si>
    <t>2,399 $/ga</t>
  </si>
  <si>
    <t>Onyx</t>
  </si>
  <si>
    <t>0,54 €/l</t>
  </si>
  <si>
    <t>Anf: 4591 miles</t>
  </si>
  <si>
    <t>Ende: 7896 miles</t>
  </si>
  <si>
    <t>3305 miles</t>
  </si>
  <si>
    <t>5288 km</t>
  </si>
  <si>
    <t>Gesamt-Benzinverbrauch</t>
  </si>
  <si>
    <t>163,65 ga + 21 ga</t>
  </si>
  <si>
    <t>184,65 ga</t>
  </si>
  <si>
    <t>698,96 l</t>
  </si>
  <si>
    <t>698,96 l auf 5288 km</t>
  </si>
  <si>
    <t>13,2 l/100 km</t>
  </si>
  <si>
    <t>Kleine Statistik</t>
  </si>
  <si>
    <t>Teuerstes Hotel / Motel</t>
  </si>
  <si>
    <t>Durchschnittl. Hotelpreis pro Nacht</t>
  </si>
  <si>
    <t>Durchschnittl. Hotelpreis pro Pers und Nacht</t>
  </si>
  <si>
    <t>Billigstes  Hotel / Motel</t>
  </si>
  <si>
    <t>Page</t>
  </si>
  <si>
    <t>43,00 $</t>
  </si>
  <si>
    <t>Las Vegas</t>
  </si>
  <si>
    <t>165,40 $</t>
  </si>
  <si>
    <t>= 6€ pro Pers und Nacht</t>
  </si>
  <si>
    <t>= 23,32€ pro Pers und Nacht</t>
  </si>
  <si>
    <t>Red Rock Motel</t>
  </si>
  <si>
    <t>Excalibur</t>
  </si>
  <si>
    <t>Chevron</t>
  </si>
  <si>
    <t>Woody's Store</t>
  </si>
  <si>
    <t>619,46 l + 79,49 l</t>
  </si>
  <si>
    <t>(ca. 21 ga weg) zurückgegeben</t>
  </si>
  <si>
    <t>Fzg mit fast leerem Tank</t>
  </si>
  <si>
    <t>Durchschnittl. Benzinpreis</t>
  </si>
  <si>
    <t>2,01 $ / ga</t>
  </si>
  <si>
    <t>0,44 €/l</t>
  </si>
  <si>
    <t>82 € pro Nacht</t>
  </si>
  <si>
    <t>1394,13€ / 17 Nächte</t>
  </si>
  <si>
    <t>1663,96$ / 17 Nächte</t>
  </si>
  <si>
    <t>97,88$ pro Nacht</t>
  </si>
  <si>
    <t>97,88$ / 6 Pers</t>
  </si>
  <si>
    <t>82 € / 6 Pers</t>
  </si>
  <si>
    <t>16,31$ pro P &amp; N</t>
  </si>
  <si>
    <t>13,67 € pro P &amp; N</t>
  </si>
  <si>
    <t>Mc Donald's</t>
  </si>
  <si>
    <t>Burger King</t>
  </si>
  <si>
    <t>Wendys</t>
  </si>
  <si>
    <t>Arbys</t>
  </si>
  <si>
    <t>KFC</t>
  </si>
  <si>
    <t>Tacco Bell</t>
  </si>
  <si>
    <t>Panda Express</t>
  </si>
  <si>
    <t>Buffet Las Vegas</t>
  </si>
  <si>
    <t>Chinatown San Francisco</t>
  </si>
  <si>
    <t>Carl's Jr</t>
  </si>
  <si>
    <t>In-n-out-Burger</t>
  </si>
  <si>
    <t>Jack in the Box</t>
  </si>
  <si>
    <t>Anzahl Mahlzeiten</t>
  </si>
  <si>
    <t>Restaurant</t>
  </si>
  <si>
    <t>Ca-Ausgaben pro Person in € *</t>
  </si>
  <si>
    <t>* = an meinen eigenen Ausgaben orientiert</t>
  </si>
  <si>
    <t>Flug</t>
  </si>
  <si>
    <t>Gesamtkosten pro Person in Euro (aufgeschlüsselt nach Hauptposten)</t>
  </si>
  <si>
    <t>Essensausgaben in den verschiedenen Restaurants (Ca-Angaben)</t>
  </si>
  <si>
    <t>420 East Saint George Blvd</t>
  </si>
  <si>
    <t>3850 Las Vegas Blvd South</t>
  </si>
  <si>
    <t>Tel. (702) 597-7777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</si>
</sst>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</numFmts>
  <fonts count="9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1.75"/>
      <name val="Arial"/>
      <family val="0"/>
    </font>
    <font>
      <sz val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bgColor indexed="26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1" xfId="0" applyFont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left" vertical="top" wrapText="1"/>
    </xf>
    <xf numFmtId="2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wrapText="1"/>
    </xf>
    <xf numFmtId="2" fontId="0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/>
    </xf>
    <xf numFmtId="0" fontId="0" fillId="2" borderId="0" xfId="0" applyFill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2" fontId="0" fillId="0" borderId="7" xfId="0" applyNumberFormat="1" applyFont="1" applyBorder="1" applyAlignment="1">
      <alignment horizontal="left" vertical="top" wrapText="1"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11" xfId="0" applyBorder="1" applyAlignment="1">
      <alignment/>
    </xf>
    <xf numFmtId="2" fontId="0" fillId="0" borderId="12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3" borderId="14" xfId="0" applyFill="1" applyBorder="1" applyAlignment="1">
      <alignment/>
    </xf>
    <xf numFmtId="0" fontId="1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2" fontId="0" fillId="0" borderId="17" xfId="0" applyNumberFormat="1" applyFont="1" applyBorder="1" applyAlignment="1">
      <alignment horizontal="left" vertical="top" wrapText="1"/>
    </xf>
    <xf numFmtId="2" fontId="0" fillId="0" borderId="18" xfId="0" applyNumberFormat="1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0" borderId="0" xfId="0" applyFont="1" applyBorder="1" applyAlignment="1">
      <alignment horizontal="left" wrapText="1"/>
    </xf>
    <xf numFmtId="2" fontId="0" fillId="0" borderId="3" xfId="0" applyNumberFormat="1" applyFont="1" applyBorder="1" applyAlignment="1">
      <alignment horizontal="left" wrapText="1"/>
    </xf>
    <xf numFmtId="2" fontId="0" fillId="0" borderId="1" xfId="0" applyNumberFormat="1" applyFont="1" applyBorder="1" applyAlignment="1">
      <alignment horizontal="left"/>
    </xf>
    <xf numFmtId="2" fontId="0" fillId="0" borderId="2" xfId="0" applyNumberFormat="1" applyFont="1" applyBorder="1" applyAlignment="1">
      <alignment horizontal="left"/>
    </xf>
    <xf numFmtId="2" fontId="0" fillId="0" borderId="11" xfId="0" applyNumberFormat="1" applyFont="1" applyBorder="1" applyAlignment="1">
      <alignment horizontal="left" wrapText="1"/>
    </xf>
    <xf numFmtId="2" fontId="0" fillId="0" borderId="3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 horizontal="left" vertical="center"/>
    </xf>
    <xf numFmtId="2" fontId="0" fillId="0" borderId="18" xfId="0" applyNumberFormat="1" applyFont="1" applyBorder="1" applyAlignment="1">
      <alignment horizontal="left" vertical="center" wrapText="1"/>
    </xf>
    <xf numFmtId="2" fontId="0" fillId="3" borderId="23" xfId="0" applyNumberFormat="1" applyFont="1" applyFill="1" applyBorder="1" applyAlignment="1">
      <alignment horizontal="left" vertical="center"/>
    </xf>
    <xf numFmtId="2" fontId="0" fillId="0" borderId="17" xfId="0" applyNumberFormat="1" applyFont="1" applyBorder="1" applyAlignment="1">
      <alignment horizontal="left" vertical="center" wrapText="1"/>
    </xf>
    <xf numFmtId="172" fontId="0" fillId="0" borderId="18" xfId="0" applyNumberFormat="1" applyFont="1" applyBorder="1" applyAlignment="1">
      <alignment horizontal="left" vertical="center" wrapText="1"/>
    </xf>
    <xf numFmtId="2" fontId="0" fillId="3" borderId="23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2" fontId="0" fillId="0" borderId="24" xfId="0" applyNumberFormat="1" applyFont="1" applyBorder="1" applyAlignment="1">
      <alignment horizontal="left" vertical="top" wrapText="1"/>
    </xf>
    <xf numFmtId="0" fontId="0" fillId="0" borderId="25" xfId="0" applyBorder="1" applyAlignment="1">
      <alignment/>
    </xf>
    <xf numFmtId="0" fontId="0" fillId="0" borderId="5" xfId="0" applyNumberFormat="1" applyFont="1" applyBorder="1" applyAlignment="1">
      <alignment horizontal="left" vertical="top" wrapText="1"/>
    </xf>
    <xf numFmtId="0" fontId="0" fillId="0" borderId="6" xfId="0" applyNumberFormat="1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wrapText="1"/>
    </xf>
    <xf numFmtId="0" fontId="0" fillId="0" borderId="6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wrapText="1"/>
    </xf>
    <xf numFmtId="0" fontId="0" fillId="0" borderId="2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 wrapText="1"/>
    </xf>
    <xf numFmtId="2" fontId="3" fillId="0" borderId="26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left" wrapText="1"/>
    </xf>
    <xf numFmtId="2" fontId="3" fillId="0" borderId="27" xfId="0" applyNumberFormat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left" vertical="top" wrapText="1"/>
    </xf>
    <xf numFmtId="2" fontId="3" fillId="0" borderId="28" xfId="0" applyNumberFormat="1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left" vertical="top" wrapText="1"/>
    </xf>
    <xf numFmtId="0" fontId="0" fillId="0" borderId="8" xfId="0" applyFont="1" applyBorder="1" applyAlignment="1">
      <alignment vertical="top"/>
    </xf>
    <xf numFmtId="2" fontId="0" fillId="0" borderId="0" xfId="0" applyNumberFormat="1" applyFill="1" applyBorder="1" applyAlignment="1">
      <alignment horizontal="left"/>
    </xf>
    <xf numFmtId="2" fontId="0" fillId="0" borderId="3" xfId="0" applyNumberFormat="1" applyFont="1" applyBorder="1" applyAlignment="1">
      <alignment horizontal="left" vertical="top" wrapText="1"/>
    </xf>
    <xf numFmtId="172" fontId="3" fillId="0" borderId="1" xfId="0" applyNumberFormat="1" applyFont="1" applyBorder="1" applyAlignment="1">
      <alignment horizontal="left" wrapText="1"/>
    </xf>
    <xf numFmtId="172" fontId="3" fillId="0" borderId="2" xfId="0" applyNumberFormat="1" applyFont="1" applyBorder="1" applyAlignment="1">
      <alignment horizontal="left" wrapText="1"/>
    </xf>
    <xf numFmtId="172" fontId="3" fillId="0" borderId="3" xfId="0" applyNumberFormat="1" applyFont="1" applyBorder="1" applyAlignment="1">
      <alignment horizontal="left" vertical="top" wrapText="1"/>
    </xf>
    <xf numFmtId="172" fontId="3" fillId="0" borderId="11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left" wrapText="1"/>
    </xf>
    <xf numFmtId="172" fontId="3" fillId="0" borderId="8" xfId="0" applyNumberFormat="1" applyFont="1" applyBorder="1" applyAlignment="1">
      <alignment horizontal="left" wrapText="1"/>
    </xf>
    <xf numFmtId="172" fontId="3" fillId="0" borderId="9" xfId="0" applyNumberFormat="1" applyFont="1" applyBorder="1" applyAlignment="1">
      <alignment horizontal="left" vertical="top" wrapText="1"/>
    </xf>
    <xf numFmtId="172" fontId="3" fillId="0" borderId="20" xfId="0" applyNumberFormat="1" applyFont="1" applyBorder="1" applyAlignment="1">
      <alignment horizontal="left" vertical="top" wrapText="1"/>
    </xf>
    <xf numFmtId="172" fontId="0" fillId="0" borderId="10" xfId="0" applyNumberFormat="1" applyFont="1" applyBorder="1" applyAlignment="1">
      <alignment horizontal="left" wrapText="1"/>
    </xf>
    <xf numFmtId="2" fontId="0" fillId="0" borderId="1" xfId="0" applyNumberFormat="1" applyFont="1" applyBorder="1" applyAlignment="1">
      <alignment horizontal="left" wrapText="1"/>
    </xf>
    <xf numFmtId="172" fontId="0" fillId="0" borderId="1" xfId="0" applyNumberFormat="1" applyFont="1" applyBorder="1" applyAlignment="1">
      <alignment horizontal="left" wrapText="1"/>
    </xf>
    <xf numFmtId="172" fontId="0" fillId="0" borderId="8" xfId="0" applyNumberFormat="1" applyFont="1" applyBorder="1" applyAlignment="1">
      <alignment horizontal="left" wrapText="1"/>
    </xf>
    <xf numFmtId="172" fontId="0" fillId="0" borderId="2" xfId="0" applyNumberFormat="1" applyFont="1" applyBorder="1" applyAlignment="1">
      <alignment horizontal="left" wrapText="1"/>
    </xf>
    <xf numFmtId="172" fontId="0" fillId="0" borderId="9" xfId="0" applyNumberFormat="1" applyFont="1" applyBorder="1" applyAlignment="1">
      <alignment horizontal="left" vertical="top" wrapText="1"/>
    </xf>
    <xf numFmtId="172" fontId="0" fillId="0" borderId="3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wrapText="1"/>
    </xf>
    <xf numFmtId="49" fontId="0" fillId="0" borderId="6" xfId="0" applyNumberFormat="1" applyFont="1" applyBorder="1" applyAlignment="1">
      <alignment horizontal="left" wrapText="1"/>
    </xf>
    <xf numFmtId="49" fontId="0" fillId="0" borderId="7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/>
    </xf>
    <xf numFmtId="2" fontId="0" fillId="0" borderId="26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left" wrapText="1"/>
    </xf>
    <xf numFmtId="2" fontId="5" fillId="0" borderId="3" xfId="0" applyNumberFormat="1" applyFont="1" applyBorder="1" applyAlignment="1">
      <alignment/>
    </xf>
    <xf numFmtId="2" fontId="0" fillId="0" borderId="27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wrapText="1"/>
    </xf>
    <xf numFmtId="0" fontId="0" fillId="0" borderId="2" xfId="0" applyBorder="1" applyAlignment="1">
      <alignment/>
    </xf>
    <xf numFmtId="2" fontId="0" fillId="0" borderId="0" xfId="0" applyNumberFormat="1" applyAlignment="1">
      <alignment horizontal="left"/>
    </xf>
    <xf numFmtId="0" fontId="0" fillId="0" borderId="7" xfId="0" applyFont="1" applyBorder="1" applyAlignment="1">
      <alignment vertical="top" wrapText="1"/>
    </xf>
    <xf numFmtId="2" fontId="0" fillId="5" borderId="29" xfId="0" applyNumberFormat="1" applyFont="1" applyFill="1" applyBorder="1" applyAlignment="1">
      <alignment horizontal="left" vertical="top" wrapText="1"/>
    </xf>
    <xf numFmtId="2" fontId="0" fillId="5" borderId="30" xfId="0" applyNumberFormat="1" applyFont="1" applyFill="1" applyBorder="1" applyAlignment="1">
      <alignment horizontal="left" vertical="top" wrapText="1"/>
    </xf>
    <xf numFmtId="2" fontId="0" fillId="0" borderId="29" xfId="0" applyNumberFormat="1" applyFont="1" applyFill="1" applyBorder="1" applyAlignment="1">
      <alignment horizontal="left" vertical="top" wrapText="1"/>
    </xf>
    <xf numFmtId="2" fontId="0" fillId="0" borderId="30" xfId="0" applyNumberFormat="1" applyFont="1" applyFill="1" applyBorder="1" applyAlignment="1">
      <alignment horizontal="left" vertical="top" wrapText="1"/>
    </xf>
    <xf numFmtId="2" fontId="0" fillId="0" borderId="31" xfId="0" applyNumberFormat="1" applyFont="1" applyFill="1" applyBorder="1" applyAlignment="1">
      <alignment horizontal="left" vertical="top" wrapText="1"/>
    </xf>
    <xf numFmtId="2" fontId="5" fillId="0" borderId="29" xfId="0" applyNumberFormat="1" applyFont="1" applyFill="1" applyBorder="1" applyAlignment="1">
      <alignment horizontal="left" vertical="top" wrapText="1"/>
    </xf>
    <xf numFmtId="2" fontId="5" fillId="0" borderId="30" xfId="0" applyNumberFormat="1" applyFont="1" applyFill="1" applyBorder="1" applyAlignment="1">
      <alignment horizontal="left" vertical="top" wrapText="1"/>
    </xf>
    <xf numFmtId="0" fontId="0" fillId="0" borderId="30" xfId="0" applyBorder="1" applyAlignment="1">
      <alignment/>
    </xf>
    <xf numFmtId="2" fontId="0" fillId="3" borderId="32" xfId="0" applyNumberFormat="1" applyFont="1" applyFill="1" applyBorder="1" applyAlignment="1">
      <alignment horizontal="left" vertical="center" wrapText="1"/>
    </xf>
    <xf numFmtId="0" fontId="0" fillId="3" borderId="33" xfId="0" applyFill="1" applyBorder="1" applyAlignment="1">
      <alignment/>
    </xf>
    <xf numFmtId="49" fontId="0" fillId="0" borderId="0" xfId="0" applyNumberFormat="1" applyAlignment="1">
      <alignment/>
    </xf>
    <xf numFmtId="8" fontId="0" fillId="0" borderId="0" xfId="0" applyNumberFormat="1" applyAlignment="1">
      <alignment horizontal="left"/>
    </xf>
    <xf numFmtId="0" fontId="1" fillId="0" borderId="31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vertical="top"/>
    </xf>
    <xf numFmtId="0" fontId="1" fillId="0" borderId="35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2" fontId="0" fillId="0" borderId="29" xfId="0" applyNumberFormat="1" applyFont="1" applyFill="1" applyBorder="1" applyAlignment="1">
      <alignment horizontal="left" wrapText="1"/>
    </xf>
    <xf numFmtId="2" fontId="0" fillId="5" borderId="31" xfId="0" applyNumberFormat="1" applyFont="1" applyFill="1" applyBorder="1" applyAlignment="1">
      <alignment horizontal="left" vertical="top" wrapText="1"/>
    </xf>
    <xf numFmtId="2" fontId="0" fillId="4" borderId="41" xfId="0" applyNumberFormat="1" applyFill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0" fillId="0" borderId="26" xfId="0" applyNumberFormat="1" applyFont="1" applyBorder="1" applyAlignment="1">
      <alignment horizontal="left" vertical="top"/>
    </xf>
    <xf numFmtId="2" fontId="0" fillId="0" borderId="27" xfId="0" applyNumberFormat="1" applyFont="1" applyBorder="1" applyAlignment="1">
      <alignment horizontal="left" vertical="top"/>
    </xf>
    <xf numFmtId="2" fontId="0" fillId="0" borderId="28" xfId="0" applyNumberFormat="1" applyFont="1" applyBorder="1" applyAlignment="1">
      <alignment horizontal="left" vertical="top"/>
    </xf>
    <xf numFmtId="0" fontId="1" fillId="0" borderId="43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49" fontId="0" fillId="0" borderId="44" xfId="0" applyNumberFormat="1" applyFont="1" applyBorder="1" applyAlignment="1">
      <alignment vertical="top" wrapText="1"/>
    </xf>
    <xf numFmtId="49" fontId="0" fillId="0" borderId="45" xfId="0" applyNumberFormat="1" applyFont="1" applyBorder="1" applyAlignment="1">
      <alignment vertical="top" wrapText="1"/>
    </xf>
    <xf numFmtId="49" fontId="0" fillId="0" borderId="46" xfId="0" applyNumberFormat="1" applyFont="1" applyBorder="1" applyAlignment="1">
      <alignment/>
    </xf>
    <xf numFmtId="2" fontId="0" fillId="0" borderId="1" xfId="0" applyNumberFormat="1" applyFont="1" applyBorder="1" applyAlignment="1">
      <alignment horizontal="left" vertical="top" wrapText="1"/>
    </xf>
    <xf numFmtId="2" fontId="0" fillId="0" borderId="2" xfId="0" applyNumberFormat="1" applyFont="1" applyBorder="1" applyAlignment="1">
      <alignment horizontal="left" vertical="top" wrapText="1"/>
    </xf>
    <xf numFmtId="2" fontId="0" fillId="0" borderId="3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5" xfId="0" applyFont="1" applyBorder="1" applyAlignment="1">
      <alignment vertical="top"/>
    </xf>
    <xf numFmtId="0" fontId="1" fillId="0" borderId="46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5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3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2" fontId="5" fillId="0" borderId="3" xfId="0" applyNumberFormat="1" applyFont="1" applyBorder="1" applyAlignment="1">
      <alignment horizontal="left" vertical="top" wrapText="1"/>
    </xf>
    <xf numFmtId="49" fontId="0" fillId="0" borderId="54" xfId="0" applyNumberFormat="1" applyFont="1" applyBorder="1" applyAlignment="1">
      <alignment/>
    </xf>
    <xf numFmtId="49" fontId="0" fillId="0" borderId="44" xfId="0" applyNumberFormat="1" applyFont="1" applyBorder="1" applyAlignment="1">
      <alignment vertical="top"/>
    </xf>
    <xf numFmtId="49" fontId="0" fillId="0" borderId="45" xfId="0" applyNumberFormat="1" applyFont="1" applyBorder="1" applyAlignment="1">
      <alignment vertical="top"/>
    </xf>
    <xf numFmtId="0" fontId="0" fillId="0" borderId="45" xfId="0" applyFont="1" applyBorder="1" applyAlignment="1">
      <alignment vertical="top"/>
    </xf>
    <xf numFmtId="0" fontId="0" fillId="0" borderId="46" xfId="0" applyFont="1" applyBorder="1" applyAlignment="1">
      <alignment vertical="top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2" fontId="5" fillId="0" borderId="26" xfId="0" applyNumberFormat="1" applyFont="1" applyBorder="1" applyAlignment="1">
      <alignment horizontal="left" vertical="top"/>
    </xf>
    <xf numFmtId="2" fontId="5" fillId="0" borderId="27" xfId="0" applyNumberFormat="1" applyFont="1" applyBorder="1" applyAlignment="1">
      <alignment horizontal="left" vertical="top"/>
    </xf>
    <xf numFmtId="2" fontId="5" fillId="0" borderId="28" xfId="0" applyNumberFormat="1" applyFont="1" applyBorder="1" applyAlignment="1">
      <alignment horizontal="left" vertical="top"/>
    </xf>
    <xf numFmtId="0" fontId="0" fillId="0" borderId="28" xfId="0" applyBorder="1" applyAlignment="1">
      <alignment vertical="top" wrapText="1"/>
    </xf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Graphik!$A$5:$F$5</c:f>
              <c:strCache/>
            </c:strRef>
          </c:cat>
          <c:val>
            <c:numRef>
              <c:f>Graphik!$A$6:$F$6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25"/>
          <c:y val="0.18575"/>
          <c:w val="0.37425"/>
          <c:h val="0.58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Graphik!$A$26:$A$37</c:f>
              <c:strCache/>
            </c:strRef>
          </c:cat>
          <c:val>
            <c:numRef>
              <c:f>Graphik!$B$26:$B$37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25"/>
          <c:y val="0.01225"/>
          <c:w val="0.25225"/>
          <c:h val="0.94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0.655</cdr:y>
    </cdr:from>
    <cdr:to>
      <cdr:x>0.40875</cdr:x>
      <cdr:y>0.7255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2200275"/>
          <a:ext cx="4000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16%</a:t>
          </a:r>
        </a:p>
      </cdr:txBody>
    </cdr:sp>
  </cdr:relSizeAnchor>
  <cdr:relSizeAnchor xmlns:cdr="http://schemas.openxmlformats.org/drawingml/2006/chartDrawing">
    <cdr:from>
      <cdr:x>0.48</cdr:x>
      <cdr:y>0.461</cdr:y>
    </cdr:from>
    <cdr:to>
      <cdr:x>0.5335</cdr:x>
      <cdr:y>0.5315</cdr:y>
    </cdr:to>
    <cdr:sp>
      <cdr:nvSpPr>
        <cdr:cNvPr id="2" name="TextBox 2"/>
        <cdr:cNvSpPr txBox="1">
          <a:spLocks noChangeArrowheads="1"/>
        </cdr:cNvSpPr>
      </cdr:nvSpPr>
      <cdr:spPr>
        <a:xfrm>
          <a:off x="3590925" y="1552575"/>
          <a:ext cx="4000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44%</a:t>
          </a:r>
        </a:p>
      </cdr:txBody>
    </cdr:sp>
  </cdr:relSizeAnchor>
  <cdr:relSizeAnchor xmlns:cdr="http://schemas.openxmlformats.org/drawingml/2006/chartDrawing">
    <cdr:from>
      <cdr:x>0.2845</cdr:x>
      <cdr:y>0.62625</cdr:y>
    </cdr:from>
    <cdr:to>
      <cdr:x>0.3265</cdr:x>
      <cdr:y>0.69675</cdr:y>
    </cdr:to>
    <cdr:sp>
      <cdr:nvSpPr>
        <cdr:cNvPr id="3" name="TextBox 3"/>
        <cdr:cNvSpPr txBox="1">
          <a:spLocks noChangeArrowheads="1"/>
        </cdr:cNvSpPr>
      </cdr:nvSpPr>
      <cdr:spPr>
        <a:xfrm>
          <a:off x="2124075" y="2105025"/>
          <a:ext cx="3143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4%</a:t>
          </a:r>
        </a:p>
      </cdr:txBody>
    </cdr:sp>
  </cdr:relSizeAnchor>
  <cdr:relSizeAnchor xmlns:cdr="http://schemas.openxmlformats.org/drawingml/2006/chartDrawing">
    <cdr:from>
      <cdr:x>0.27425</cdr:x>
      <cdr:y>0.44625</cdr:y>
    </cdr:from>
    <cdr:to>
      <cdr:x>0.32775</cdr:x>
      <cdr:y>0.51675</cdr:y>
    </cdr:to>
    <cdr:sp>
      <cdr:nvSpPr>
        <cdr:cNvPr id="4" name="TextBox 4"/>
        <cdr:cNvSpPr txBox="1">
          <a:spLocks noChangeArrowheads="1"/>
        </cdr:cNvSpPr>
      </cdr:nvSpPr>
      <cdr:spPr>
        <a:xfrm>
          <a:off x="2047875" y="1495425"/>
          <a:ext cx="4000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20%</a:t>
          </a:r>
        </a:p>
      </cdr:txBody>
    </cdr:sp>
  </cdr:relSizeAnchor>
  <cdr:relSizeAnchor xmlns:cdr="http://schemas.openxmlformats.org/drawingml/2006/chartDrawing">
    <cdr:from>
      <cdr:x>0.3285</cdr:x>
      <cdr:y>0.26675</cdr:y>
    </cdr:from>
    <cdr:to>
      <cdr:x>0.382</cdr:x>
      <cdr:y>0.33725</cdr:y>
    </cdr:to>
    <cdr:sp>
      <cdr:nvSpPr>
        <cdr:cNvPr id="5" name="TextBox 5"/>
        <cdr:cNvSpPr txBox="1">
          <a:spLocks noChangeArrowheads="1"/>
        </cdr:cNvSpPr>
      </cdr:nvSpPr>
      <cdr:spPr>
        <a:xfrm>
          <a:off x="2457450" y="895350"/>
          <a:ext cx="4000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14%</a:t>
          </a:r>
        </a:p>
      </cdr:txBody>
    </cdr:sp>
  </cdr:relSizeAnchor>
  <cdr:relSizeAnchor xmlns:cdr="http://schemas.openxmlformats.org/drawingml/2006/chartDrawing">
    <cdr:from>
      <cdr:x>0.3925</cdr:x>
      <cdr:y>0.197</cdr:y>
    </cdr:from>
    <cdr:to>
      <cdr:x>0.4345</cdr:x>
      <cdr:y>0.2675</cdr:y>
    </cdr:to>
    <cdr:sp>
      <cdr:nvSpPr>
        <cdr:cNvPr id="6" name="TextBox 6"/>
        <cdr:cNvSpPr txBox="1">
          <a:spLocks noChangeArrowheads="1"/>
        </cdr:cNvSpPr>
      </cdr:nvSpPr>
      <cdr:spPr>
        <a:xfrm>
          <a:off x="2933700" y="657225"/>
          <a:ext cx="3143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485775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171450"/>
        <a:ext cx="74866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9</xdr:col>
      <xdr:colOff>485775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0" y="3733800"/>
        <a:ext cx="74866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tabSelected="1" workbookViewId="0" topLeftCell="A1">
      <selection activeCell="J102" sqref="J102"/>
    </sheetView>
  </sheetViews>
  <sheetFormatPr defaultColWidth="11.421875" defaultRowHeight="12.75"/>
  <cols>
    <col min="1" max="1" width="8.00390625" style="0" bestFit="1" customWidth="1"/>
    <col min="2" max="2" width="25.421875" style="0" customWidth="1"/>
    <col min="3" max="4" width="8.7109375" style="0" customWidth="1"/>
    <col min="5" max="5" width="8.421875" style="0" customWidth="1"/>
    <col min="6" max="6" width="9.140625" style="0" customWidth="1"/>
    <col min="7" max="8" width="7.421875" style="0" customWidth="1"/>
    <col min="9" max="9" width="10.00390625" style="0" customWidth="1"/>
    <col min="10" max="10" width="8.28125" style="0" customWidth="1"/>
    <col min="11" max="11" width="7.7109375" style="0" customWidth="1"/>
    <col min="12" max="13" width="7.8515625" style="0" customWidth="1"/>
    <col min="14" max="14" width="8.140625" style="0" customWidth="1"/>
    <col min="15" max="15" width="8.00390625" style="0" customWidth="1"/>
    <col min="16" max="16" width="10.28125" style="0" customWidth="1"/>
    <col min="17" max="17" width="29.7109375" style="0" customWidth="1"/>
    <col min="18" max="18" width="7.7109375" style="0" customWidth="1"/>
    <col min="19" max="19" width="11.57421875" style="0" customWidth="1"/>
    <col min="20" max="21" width="8.8515625" style="0" customWidth="1"/>
    <col min="22" max="22" width="10.57421875" style="0" customWidth="1"/>
  </cols>
  <sheetData>
    <row r="1" spans="1:23" ht="14.25" thickBot="1" thickTop="1">
      <c r="A1" s="9" t="s">
        <v>0</v>
      </c>
      <c r="B1" s="124" t="s">
        <v>4</v>
      </c>
      <c r="C1" s="125"/>
      <c r="D1" s="125"/>
      <c r="E1" s="125"/>
      <c r="F1" s="125"/>
      <c r="G1" s="125"/>
      <c r="H1" s="125"/>
      <c r="I1" s="126"/>
      <c r="J1" s="124" t="s">
        <v>5</v>
      </c>
      <c r="K1" s="125"/>
      <c r="L1" s="125"/>
      <c r="M1" s="125"/>
      <c r="N1" s="125"/>
      <c r="O1" s="125"/>
      <c r="P1" s="126"/>
      <c r="Q1" s="128" t="s">
        <v>15</v>
      </c>
      <c r="R1" s="129"/>
      <c r="S1" s="129"/>
      <c r="T1" s="130"/>
      <c r="U1" s="130"/>
      <c r="V1" s="131"/>
      <c r="W1" s="101"/>
    </row>
    <row r="2" spans="1:23" ht="15" customHeight="1">
      <c r="A2" s="156"/>
      <c r="B2" s="158" t="s">
        <v>1</v>
      </c>
      <c r="C2" s="152" t="s">
        <v>7</v>
      </c>
      <c r="D2" s="152" t="s">
        <v>9</v>
      </c>
      <c r="E2" s="152" t="s">
        <v>16</v>
      </c>
      <c r="F2" s="155" t="s">
        <v>17</v>
      </c>
      <c r="G2" s="155" t="s">
        <v>34</v>
      </c>
      <c r="H2" s="152" t="s">
        <v>36</v>
      </c>
      <c r="I2" s="164" t="s">
        <v>19</v>
      </c>
      <c r="J2" s="160" t="s">
        <v>2</v>
      </c>
      <c r="K2" s="152" t="s">
        <v>13</v>
      </c>
      <c r="L2" s="155" t="s">
        <v>3</v>
      </c>
      <c r="M2" s="152" t="s">
        <v>14</v>
      </c>
      <c r="N2" s="152" t="s">
        <v>32</v>
      </c>
      <c r="O2" s="152" t="s">
        <v>33</v>
      </c>
      <c r="P2" s="162" t="s">
        <v>62</v>
      </c>
      <c r="Q2" s="165" t="s">
        <v>6</v>
      </c>
      <c r="R2" s="154" t="s">
        <v>61</v>
      </c>
      <c r="S2" s="154" t="s">
        <v>21</v>
      </c>
      <c r="T2" s="152" t="s">
        <v>8</v>
      </c>
      <c r="U2" s="152" t="s">
        <v>20</v>
      </c>
      <c r="V2" s="122" t="s">
        <v>12</v>
      </c>
      <c r="W2" s="100"/>
    </row>
    <row r="3" spans="1:23" ht="25.5" customHeight="1">
      <c r="A3" s="157"/>
      <c r="B3" s="127"/>
      <c r="C3" s="155"/>
      <c r="D3" s="153"/>
      <c r="E3" s="153"/>
      <c r="F3" s="159"/>
      <c r="G3" s="159"/>
      <c r="H3" s="155"/>
      <c r="I3" s="162"/>
      <c r="J3" s="161"/>
      <c r="K3" s="153"/>
      <c r="L3" s="159"/>
      <c r="M3" s="153"/>
      <c r="N3" s="155"/>
      <c r="O3" s="153"/>
      <c r="P3" s="163"/>
      <c r="Q3" s="166"/>
      <c r="R3" s="153"/>
      <c r="S3" s="153"/>
      <c r="T3" s="155"/>
      <c r="U3" s="153"/>
      <c r="V3" s="123"/>
      <c r="W3" s="102"/>
    </row>
    <row r="4" spans="1:25" ht="14.25" customHeight="1">
      <c r="A4" s="177" t="s">
        <v>59</v>
      </c>
      <c r="B4" s="167"/>
      <c r="C4" s="169"/>
      <c r="D4" s="169"/>
      <c r="E4" s="169"/>
      <c r="F4" s="169"/>
      <c r="G4" s="169"/>
      <c r="H4" s="169"/>
      <c r="I4" s="181"/>
      <c r="J4" s="183"/>
      <c r="K4" s="169"/>
      <c r="L4" s="169"/>
      <c r="M4" s="169"/>
      <c r="N4" s="169"/>
      <c r="O4" s="169"/>
      <c r="P4" s="181"/>
      <c r="Q4" s="47" t="s">
        <v>67</v>
      </c>
      <c r="R4" s="51">
        <f>C87</f>
        <v>6</v>
      </c>
      <c r="S4" s="47" t="s">
        <v>69</v>
      </c>
      <c r="T4" s="2"/>
      <c r="U4" s="2">
        <v>2610</v>
      </c>
      <c r="V4" s="110">
        <f aca="true" t="shared" si="0" ref="V4:V9">U4/R4</f>
        <v>435</v>
      </c>
      <c r="W4" s="103"/>
      <c r="X4" s="99"/>
      <c r="Y4" s="99"/>
    </row>
    <row r="5" spans="1:25" ht="12.75" customHeight="1">
      <c r="A5" s="178"/>
      <c r="B5" s="168"/>
      <c r="C5" s="171"/>
      <c r="D5" s="171"/>
      <c r="E5" s="171"/>
      <c r="F5" s="171"/>
      <c r="G5" s="171"/>
      <c r="H5" s="171"/>
      <c r="I5" s="182"/>
      <c r="J5" s="184"/>
      <c r="K5" s="171"/>
      <c r="L5" s="171"/>
      <c r="M5" s="171"/>
      <c r="N5" s="171"/>
      <c r="O5" s="171"/>
      <c r="P5" s="182"/>
      <c r="Q5" s="48" t="s">
        <v>66</v>
      </c>
      <c r="R5" s="52">
        <f>C87</f>
        <v>6</v>
      </c>
      <c r="S5" s="48" t="s">
        <v>69</v>
      </c>
      <c r="T5" s="3"/>
      <c r="U5" s="3">
        <v>450</v>
      </c>
      <c r="V5" s="111">
        <f t="shared" si="0"/>
        <v>75</v>
      </c>
      <c r="W5" s="103"/>
      <c r="X5" s="99"/>
      <c r="Y5" s="99"/>
    </row>
    <row r="6" spans="1:23" ht="14.25" customHeight="1">
      <c r="A6" s="179"/>
      <c r="B6" s="168"/>
      <c r="C6" s="170"/>
      <c r="D6" s="171"/>
      <c r="E6" s="171"/>
      <c r="F6" s="171"/>
      <c r="G6" s="171"/>
      <c r="H6" s="171"/>
      <c r="I6" s="182"/>
      <c r="J6" s="184"/>
      <c r="K6" s="171"/>
      <c r="L6" s="171"/>
      <c r="M6" s="171"/>
      <c r="N6" s="171"/>
      <c r="O6" s="171"/>
      <c r="P6" s="182"/>
      <c r="Q6" s="48" t="s">
        <v>68</v>
      </c>
      <c r="R6" s="52">
        <f>C87</f>
        <v>6</v>
      </c>
      <c r="S6" s="48" t="s">
        <v>69</v>
      </c>
      <c r="T6" s="3"/>
      <c r="U6" s="3">
        <v>165</v>
      </c>
      <c r="V6" s="111">
        <f t="shared" si="0"/>
        <v>27.5</v>
      </c>
      <c r="W6" s="103"/>
    </row>
    <row r="7" spans="1:23" ht="14.25" customHeight="1">
      <c r="A7" s="177" t="s">
        <v>60</v>
      </c>
      <c r="B7" s="167"/>
      <c r="C7" s="169"/>
      <c r="D7" s="169"/>
      <c r="E7" s="169"/>
      <c r="F7" s="169"/>
      <c r="G7" s="169"/>
      <c r="H7" s="169"/>
      <c r="I7" s="181"/>
      <c r="J7" s="183"/>
      <c r="K7" s="169"/>
      <c r="L7" s="169"/>
      <c r="M7" s="169"/>
      <c r="N7" s="169"/>
      <c r="O7" s="169"/>
      <c r="P7" s="181"/>
      <c r="Q7" s="47" t="s">
        <v>150</v>
      </c>
      <c r="R7" s="51">
        <f>C87</f>
        <v>6</v>
      </c>
      <c r="S7" s="47" t="s">
        <v>69</v>
      </c>
      <c r="T7" s="2"/>
      <c r="U7" s="2">
        <v>868</v>
      </c>
      <c r="V7" s="110">
        <f t="shared" si="0"/>
        <v>144.66666666666666</v>
      </c>
      <c r="W7" s="103"/>
    </row>
    <row r="8" spans="1:23" ht="14.25" customHeight="1">
      <c r="A8" s="180"/>
      <c r="B8" s="168"/>
      <c r="C8" s="170"/>
      <c r="D8" s="171"/>
      <c r="E8" s="171"/>
      <c r="F8" s="171"/>
      <c r="G8" s="171"/>
      <c r="H8" s="171"/>
      <c r="I8" s="182"/>
      <c r="J8" s="184"/>
      <c r="K8" s="171"/>
      <c r="L8" s="171"/>
      <c r="M8" s="171"/>
      <c r="N8" s="171"/>
      <c r="O8" s="171"/>
      <c r="P8" s="188"/>
      <c r="Q8" s="109" t="s">
        <v>152</v>
      </c>
      <c r="R8" s="53">
        <v>6</v>
      </c>
      <c r="S8" s="109" t="s">
        <v>69</v>
      </c>
      <c r="T8" s="72"/>
      <c r="U8" s="72">
        <v>246</v>
      </c>
      <c r="V8" s="133">
        <f t="shared" si="0"/>
        <v>41</v>
      </c>
      <c r="W8" s="104"/>
    </row>
    <row r="9" spans="1:23" ht="12.75" customHeight="1">
      <c r="A9" s="141" t="s">
        <v>40</v>
      </c>
      <c r="B9" s="15" t="s">
        <v>73</v>
      </c>
      <c r="C9" s="1">
        <v>2</v>
      </c>
      <c r="D9" s="1" t="s">
        <v>10</v>
      </c>
      <c r="E9" s="2">
        <v>31.99</v>
      </c>
      <c r="F9" s="2">
        <v>36.79</v>
      </c>
      <c r="G9" s="144">
        <f>SUM(PRODUCT(C9,F9),PRODUCT(C10,F10),PRODUCT(C11,F11))</f>
        <v>73.58</v>
      </c>
      <c r="H9" s="144">
        <v>60.42</v>
      </c>
      <c r="I9" s="136">
        <f>H9/C87</f>
        <v>10.07</v>
      </c>
      <c r="J9" s="77"/>
      <c r="K9" s="62"/>
      <c r="L9" s="73"/>
      <c r="M9" s="62"/>
      <c r="N9" s="62"/>
      <c r="O9" s="62"/>
      <c r="P9" s="63"/>
      <c r="Q9" s="10" t="s">
        <v>151</v>
      </c>
      <c r="R9" s="54">
        <f>C87</f>
        <v>6</v>
      </c>
      <c r="S9" s="10" t="s">
        <v>69</v>
      </c>
      <c r="T9" s="35"/>
      <c r="U9" s="35">
        <v>108</v>
      </c>
      <c r="V9" s="112">
        <f t="shared" si="0"/>
        <v>18</v>
      </c>
      <c r="W9" s="33"/>
    </row>
    <row r="10" spans="1:23" ht="12.75" customHeight="1">
      <c r="A10" s="142"/>
      <c r="B10" s="16" t="s">
        <v>96</v>
      </c>
      <c r="C10" s="5"/>
      <c r="D10" s="5"/>
      <c r="E10" s="6"/>
      <c r="F10" s="6"/>
      <c r="G10" s="145"/>
      <c r="H10" s="145"/>
      <c r="I10" s="137"/>
      <c r="J10" s="78"/>
      <c r="K10" s="64"/>
      <c r="L10" s="74"/>
      <c r="M10" s="64"/>
      <c r="N10" s="64"/>
      <c r="O10" s="64"/>
      <c r="P10" s="65"/>
      <c r="Q10" s="11"/>
      <c r="R10" s="55"/>
      <c r="S10" s="11"/>
      <c r="T10" s="36"/>
      <c r="U10" s="36"/>
      <c r="V10" s="113"/>
      <c r="W10" s="33"/>
    </row>
    <row r="11" spans="1:26" ht="12.75" customHeight="1">
      <c r="A11" s="142"/>
      <c r="B11" s="16" t="s">
        <v>72</v>
      </c>
      <c r="C11" s="5"/>
      <c r="D11" s="5"/>
      <c r="E11" s="6"/>
      <c r="F11" s="6"/>
      <c r="G11" s="145"/>
      <c r="H11" s="145"/>
      <c r="I11" s="137"/>
      <c r="J11" s="78"/>
      <c r="K11" s="64"/>
      <c r="L11" s="74"/>
      <c r="M11" s="64"/>
      <c r="N11" s="64"/>
      <c r="O11" s="64"/>
      <c r="P11" s="65"/>
      <c r="Q11" s="11"/>
      <c r="R11" s="55"/>
      <c r="S11" s="11"/>
      <c r="T11" s="36"/>
      <c r="U11" s="36"/>
      <c r="V11" s="113"/>
      <c r="W11" s="33"/>
      <c r="X11" s="189"/>
      <c r="Y11" s="189"/>
      <c r="Z11" s="189"/>
    </row>
    <row r="12" spans="1:26" ht="12.75" customHeight="1">
      <c r="A12" s="143"/>
      <c r="B12" s="14" t="s">
        <v>74</v>
      </c>
      <c r="C12" s="7"/>
      <c r="D12" s="7"/>
      <c r="E12" s="38"/>
      <c r="F12" s="38"/>
      <c r="G12" s="147"/>
      <c r="H12" s="146"/>
      <c r="I12" s="138"/>
      <c r="J12" s="79"/>
      <c r="K12" s="66"/>
      <c r="L12" s="75"/>
      <c r="M12" s="67"/>
      <c r="N12" s="67"/>
      <c r="O12" s="67"/>
      <c r="P12" s="68"/>
      <c r="Q12" s="12"/>
      <c r="R12" s="53"/>
      <c r="S12" s="12"/>
      <c r="T12" s="34"/>
      <c r="U12" s="34"/>
      <c r="V12" s="114"/>
      <c r="W12" s="105"/>
      <c r="X12" s="189"/>
      <c r="Y12" s="189"/>
      <c r="Z12" s="189"/>
    </row>
    <row r="13" spans="1:23" ht="12.75">
      <c r="A13" s="141" t="s">
        <v>41</v>
      </c>
      <c r="B13" s="15" t="s">
        <v>73</v>
      </c>
      <c r="C13" s="1">
        <v>2</v>
      </c>
      <c r="D13" s="1" t="s">
        <v>10</v>
      </c>
      <c r="E13" s="2">
        <v>31.99</v>
      </c>
      <c r="F13" s="2">
        <v>36.79</v>
      </c>
      <c r="G13" s="144">
        <f>SUM(PRODUCT(C13,F13),PRODUCT(C14,F14),PRODUCT(C16,F16))</f>
        <v>73.58</v>
      </c>
      <c r="H13" s="144">
        <v>60.51</v>
      </c>
      <c r="I13" s="136">
        <f>H13/C87</f>
        <v>10.084999999999999</v>
      </c>
      <c r="J13" s="77"/>
      <c r="K13" s="62"/>
      <c r="L13" s="73"/>
      <c r="M13" s="62"/>
      <c r="N13" s="62"/>
      <c r="O13" s="62"/>
      <c r="P13" s="63"/>
      <c r="Q13" s="10" t="s">
        <v>126</v>
      </c>
      <c r="R13" s="54">
        <f>C87</f>
        <v>6</v>
      </c>
      <c r="S13" s="10" t="s">
        <v>69</v>
      </c>
      <c r="T13" s="97">
        <v>8</v>
      </c>
      <c r="U13" s="97">
        <v>6.73</v>
      </c>
      <c r="V13" s="115">
        <f>U13/R13</f>
        <v>1.1216666666666668</v>
      </c>
      <c r="W13" s="33"/>
    </row>
    <row r="14" spans="1:23" ht="12.75">
      <c r="A14" s="142"/>
      <c r="B14" s="16" t="s">
        <v>96</v>
      </c>
      <c r="C14" s="5"/>
      <c r="D14" s="5"/>
      <c r="E14" s="6"/>
      <c r="F14" s="6"/>
      <c r="G14" s="145"/>
      <c r="H14" s="145"/>
      <c r="I14" s="137"/>
      <c r="J14" s="78"/>
      <c r="K14" s="64"/>
      <c r="L14" s="74"/>
      <c r="M14" s="64"/>
      <c r="N14" s="64"/>
      <c r="O14" s="64"/>
      <c r="P14" s="65"/>
      <c r="Q14" s="11" t="s">
        <v>127</v>
      </c>
      <c r="R14" s="55">
        <f>C87</f>
        <v>6</v>
      </c>
      <c r="S14" s="11" t="s">
        <v>69</v>
      </c>
      <c r="T14" s="36">
        <v>298.5</v>
      </c>
      <c r="U14" s="36">
        <v>245.47</v>
      </c>
      <c r="V14" s="113">
        <f>U14/R14</f>
        <v>40.91166666666667</v>
      </c>
      <c r="W14" s="33"/>
    </row>
    <row r="15" spans="1:23" ht="12.75">
      <c r="A15" s="142"/>
      <c r="B15" s="16" t="s">
        <v>72</v>
      </c>
      <c r="C15" s="5"/>
      <c r="D15" s="5"/>
      <c r="E15" s="6"/>
      <c r="F15" s="6"/>
      <c r="G15" s="145"/>
      <c r="H15" s="145"/>
      <c r="I15" s="137"/>
      <c r="J15" s="78"/>
      <c r="K15" s="64"/>
      <c r="L15" s="74"/>
      <c r="M15" s="64"/>
      <c r="N15" s="64"/>
      <c r="O15" s="64"/>
      <c r="P15" s="65"/>
      <c r="Q15" s="11"/>
      <c r="R15" s="55"/>
      <c r="S15" s="11"/>
      <c r="T15" s="36"/>
      <c r="U15" s="36"/>
      <c r="V15" s="113"/>
      <c r="W15" s="33"/>
    </row>
    <row r="16" spans="1:23" ht="12.75">
      <c r="A16" s="143"/>
      <c r="B16" s="14" t="s">
        <v>74</v>
      </c>
      <c r="C16" s="7"/>
      <c r="D16" s="7"/>
      <c r="E16" s="38"/>
      <c r="F16" s="38"/>
      <c r="G16" s="147"/>
      <c r="H16" s="146"/>
      <c r="I16" s="138"/>
      <c r="J16" s="79"/>
      <c r="K16" s="66"/>
      <c r="L16" s="75"/>
      <c r="M16" s="67"/>
      <c r="N16" s="67"/>
      <c r="O16" s="67"/>
      <c r="P16" s="68"/>
      <c r="Q16" s="12"/>
      <c r="R16" s="53"/>
      <c r="S16" s="12"/>
      <c r="T16" s="34"/>
      <c r="U16" s="34"/>
      <c r="V16" s="114"/>
      <c r="W16" s="105"/>
    </row>
    <row r="17" spans="1:23" ht="12.75">
      <c r="A17" s="141" t="s">
        <v>42</v>
      </c>
      <c r="B17" s="15" t="s">
        <v>75</v>
      </c>
      <c r="C17" s="1">
        <v>1</v>
      </c>
      <c r="D17" s="1" t="s">
        <v>11</v>
      </c>
      <c r="E17" s="2">
        <v>45</v>
      </c>
      <c r="F17" s="2">
        <v>49.5</v>
      </c>
      <c r="G17" s="144">
        <f>SUM(PRODUCT(C17,F17),PRODUCT(C18,F18),PRODUCT(C20,F20))</f>
        <v>110</v>
      </c>
      <c r="H17" s="144">
        <v>90.46</v>
      </c>
      <c r="I17" s="136">
        <f>H17/C87</f>
        <v>15.076666666666666</v>
      </c>
      <c r="J17" s="81">
        <v>18.35</v>
      </c>
      <c r="K17" s="82">
        <f>J17*3.7853</f>
        <v>69.460255</v>
      </c>
      <c r="L17" s="83">
        <v>2.039</v>
      </c>
      <c r="M17" s="82">
        <f>O17/K17</f>
        <v>0.44298714423089863</v>
      </c>
      <c r="N17" s="82">
        <f>J17*L17</f>
        <v>37.41565000000001</v>
      </c>
      <c r="O17" s="82">
        <v>30.77</v>
      </c>
      <c r="P17" s="92">
        <f>O17/C87</f>
        <v>5.128333333333333</v>
      </c>
      <c r="Q17" s="11" t="s">
        <v>128</v>
      </c>
      <c r="R17" s="55">
        <f>C87</f>
        <v>6</v>
      </c>
      <c r="S17" s="11" t="s">
        <v>69</v>
      </c>
      <c r="T17" s="97">
        <v>0.41</v>
      </c>
      <c r="U17" s="97">
        <v>0.34</v>
      </c>
      <c r="V17" s="115">
        <f>U17/R17</f>
        <v>0.05666666666666667</v>
      </c>
      <c r="W17" s="33"/>
    </row>
    <row r="18" spans="1:23" ht="12.75">
      <c r="A18" s="142"/>
      <c r="B18" s="16" t="s">
        <v>95</v>
      </c>
      <c r="C18" s="4">
        <v>1</v>
      </c>
      <c r="D18" s="4" t="s">
        <v>10</v>
      </c>
      <c r="E18" s="3">
        <v>55</v>
      </c>
      <c r="F18" s="3">
        <v>60.5</v>
      </c>
      <c r="G18" s="145"/>
      <c r="H18" s="145"/>
      <c r="I18" s="137"/>
      <c r="J18" s="78"/>
      <c r="K18" s="64"/>
      <c r="L18" s="74"/>
      <c r="M18" s="64"/>
      <c r="N18" s="64"/>
      <c r="O18" s="64"/>
      <c r="P18" s="65"/>
      <c r="Q18" s="11" t="s">
        <v>129</v>
      </c>
      <c r="R18" s="57">
        <f>C87</f>
        <v>6</v>
      </c>
      <c r="S18" s="33" t="s">
        <v>69</v>
      </c>
      <c r="T18" s="98">
        <v>10</v>
      </c>
      <c r="U18" s="98">
        <v>8.41</v>
      </c>
      <c r="V18" s="116">
        <f>U18/R18</f>
        <v>1.4016666666666666</v>
      </c>
      <c r="W18" s="33"/>
    </row>
    <row r="19" spans="1:23" ht="12.75">
      <c r="A19" s="142"/>
      <c r="B19" s="16" t="s">
        <v>76</v>
      </c>
      <c r="C19" s="5"/>
      <c r="D19" s="5"/>
      <c r="E19" s="6"/>
      <c r="F19" s="6"/>
      <c r="G19" s="145"/>
      <c r="H19" s="145"/>
      <c r="I19" s="137"/>
      <c r="J19" s="78"/>
      <c r="K19" s="64"/>
      <c r="L19" s="74"/>
      <c r="M19" s="64"/>
      <c r="N19" s="64"/>
      <c r="O19" s="64"/>
      <c r="P19" s="65"/>
      <c r="Q19" s="13"/>
      <c r="R19" s="58"/>
      <c r="S19" s="20"/>
      <c r="T19" s="36"/>
      <c r="U19" s="36"/>
      <c r="V19" s="113"/>
      <c r="W19" s="20"/>
    </row>
    <row r="20" spans="1:23" ht="12.75">
      <c r="A20" s="143"/>
      <c r="B20" s="14" t="s">
        <v>77</v>
      </c>
      <c r="C20" s="7"/>
      <c r="D20" s="7"/>
      <c r="E20" s="38"/>
      <c r="F20" s="38"/>
      <c r="G20" s="147"/>
      <c r="H20" s="146"/>
      <c r="I20" s="138"/>
      <c r="J20" s="79"/>
      <c r="K20" s="66"/>
      <c r="L20" s="75"/>
      <c r="M20" s="67"/>
      <c r="N20" s="67"/>
      <c r="O20" s="67"/>
      <c r="P20" s="68"/>
      <c r="Q20" s="12"/>
      <c r="R20" s="53"/>
      <c r="S20" s="12"/>
      <c r="T20" s="34"/>
      <c r="U20" s="34"/>
      <c r="V20" s="114"/>
      <c r="W20" s="105"/>
    </row>
    <row r="21" spans="1:23" ht="12.75">
      <c r="A21" s="141" t="s">
        <v>43</v>
      </c>
      <c r="B21" s="15" t="s">
        <v>78</v>
      </c>
      <c r="C21" s="1">
        <v>2</v>
      </c>
      <c r="D21" s="1" t="s">
        <v>10</v>
      </c>
      <c r="E21" s="2">
        <v>22.95</v>
      </c>
      <c r="F21" s="2">
        <v>26.15</v>
      </c>
      <c r="G21" s="144">
        <f>SUM(PRODUCT(C21,F21),PRODUCT(C22,F22),PRODUCT(C24,F24))</f>
        <v>52.3</v>
      </c>
      <c r="H21" s="144">
        <v>43.01</v>
      </c>
      <c r="I21" s="136">
        <f>H21/C87</f>
        <v>7.168333333333333</v>
      </c>
      <c r="J21" s="81">
        <v>19.455</v>
      </c>
      <c r="K21" s="82">
        <f>J21*3.7853</f>
        <v>73.64301149999999</v>
      </c>
      <c r="L21" s="83">
        <v>1.799</v>
      </c>
      <c r="M21" s="82">
        <f>O21/K21</f>
        <v>0.39080422451219293</v>
      </c>
      <c r="N21" s="82">
        <f>J21*L21</f>
        <v>34.999545</v>
      </c>
      <c r="O21" s="82">
        <v>28.78</v>
      </c>
      <c r="P21" s="92">
        <f>O21/C87</f>
        <v>4.796666666666667</v>
      </c>
      <c r="Q21" s="10" t="s">
        <v>130</v>
      </c>
      <c r="R21" s="54">
        <f>C87</f>
        <v>6</v>
      </c>
      <c r="S21" s="10" t="s">
        <v>69</v>
      </c>
      <c r="T21" s="97">
        <v>0.4</v>
      </c>
      <c r="U21" s="97">
        <v>0.34</v>
      </c>
      <c r="V21" s="115">
        <f>U21/R21</f>
        <v>0.05666666666666667</v>
      </c>
      <c r="W21" s="33"/>
    </row>
    <row r="22" spans="1:23" ht="12.75">
      <c r="A22" s="142"/>
      <c r="B22" s="16" t="s">
        <v>94</v>
      </c>
      <c r="C22" s="4"/>
      <c r="D22" s="4"/>
      <c r="E22" s="3"/>
      <c r="F22" s="3"/>
      <c r="G22" s="145"/>
      <c r="H22" s="145"/>
      <c r="I22" s="137"/>
      <c r="J22" s="84">
        <v>3.521</v>
      </c>
      <c r="K22" s="6">
        <f>J22*3.7853</f>
        <v>13.328041299999999</v>
      </c>
      <c r="L22" s="85">
        <v>1.799</v>
      </c>
      <c r="M22" s="6">
        <f>O22/K22</f>
        <v>0.3909051512317868</v>
      </c>
      <c r="N22" s="6">
        <f>J22*L22</f>
        <v>6.3342789999999995</v>
      </c>
      <c r="O22" s="6">
        <v>5.21</v>
      </c>
      <c r="P22" s="96">
        <f>O22/C87</f>
        <v>0.8683333333333333</v>
      </c>
      <c r="Q22" s="11"/>
      <c r="R22" s="55"/>
      <c r="S22" s="11"/>
      <c r="T22" s="36"/>
      <c r="U22" s="36"/>
      <c r="V22" s="113"/>
      <c r="W22" s="33"/>
    </row>
    <row r="23" spans="1:23" ht="12.75">
      <c r="A23" s="142"/>
      <c r="B23" s="16" t="s">
        <v>79</v>
      </c>
      <c r="C23" s="4"/>
      <c r="D23" s="4"/>
      <c r="E23" s="3"/>
      <c r="F23" s="3"/>
      <c r="G23" s="145"/>
      <c r="H23" s="145"/>
      <c r="I23" s="137"/>
      <c r="J23" s="78"/>
      <c r="K23" s="64"/>
      <c r="L23" s="74"/>
      <c r="M23" s="64"/>
      <c r="N23" s="64"/>
      <c r="O23" s="64"/>
      <c r="P23" s="65"/>
      <c r="Q23" s="11"/>
      <c r="R23" s="55"/>
      <c r="S23" s="11"/>
      <c r="T23" s="36"/>
      <c r="U23" s="36"/>
      <c r="V23" s="113"/>
      <c r="W23" s="33"/>
    </row>
    <row r="24" spans="1:23" ht="12.75">
      <c r="A24" s="143"/>
      <c r="B24" s="14" t="s">
        <v>80</v>
      </c>
      <c r="C24" s="7"/>
      <c r="D24" s="7"/>
      <c r="E24" s="38"/>
      <c r="F24" s="38"/>
      <c r="G24" s="147"/>
      <c r="H24" s="146"/>
      <c r="I24" s="138"/>
      <c r="J24" s="79"/>
      <c r="K24" s="66"/>
      <c r="L24" s="75"/>
      <c r="M24" s="67"/>
      <c r="N24" s="67"/>
      <c r="O24" s="67"/>
      <c r="P24" s="68"/>
      <c r="Q24" s="12"/>
      <c r="R24" s="53"/>
      <c r="S24" s="12"/>
      <c r="T24" s="34"/>
      <c r="U24" s="34"/>
      <c r="V24" s="114"/>
      <c r="W24" s="105"/>
    </row>
    <row r="25" spans="1:23" ht="12.75">
      <c r="A25" s="141" t="s">
        <v>44</v>
      </c>
      <c r="B25" s="15" t="s">
        <v>81</v>
      </c>
      <c r="C25" s="1">
        <v>2</v>
      </c>
      <c r="D25" s="1" t="s">
        <v>10</v>
      </c>
      <c r="E25" s="2">
        <v>75</v>
      </c>
      <c r="F25" s="2">
        <v>79.89</v>
      </c>
      <c r="G25" s="144">
        <f>SUM(PRODUCT(C25,F25),PRODUCT(C26,F26),PRODUCT(C28,F28))</f>
        <v>159.78</v>
      </c>
      <c r="H25" s="144">
        <v>133.86</v>
      </c>
      <c r="I25" s="136">
        <f>H25/C87</f>
        <v>22.310000000000002</v>
      </c>
      <c r="J25" s="77"/>
      <c r="K25" s="62"/>
      <c r="L25" s="73"/>
      <c r="M25" s="62"/>
      <c r="N25" s="62"/>
      <c r="O25" s="62"/>
      <c r="P25" s="63"/>
      <c r="Q25" s="10" t="s">
        <v>131</v>
      </c>
      <c r="R25" s="54">
        <f>C87</f>
        <v>6</v>
      </c>
      <c r="S25" s="10" t="s">
        <v>69</v>
      </c>
      <c r="T25" s="97">
        <v>50</v>
      </c>
      <c r="U25" s="97">
        <v>42.05</v>
      </c>
      <c r="V25" s="115">
        <f>U25/R25</f>
        <v>7.008333333333333</v>
      </c>
      <c r="W25" s="33"/>
    </row>
    <row r="26" spans="1:23" ht="12.75">
      <c r="A26" s="142"/>
      <c r="B26" s="16" t="s">
        <v>93</v>
      </c>
      <c r="C26" s="5"/>
      <c r="D26" s="5"/>
      <c r="E26" s="6"/>
      <c r="F26" s="6"/>
      <c r="G26" s="145"/>
      <c r="H26" s="145"/>
      <c r="I26" s="137"/>
      <c r="J26" s="78"/>
      <c r="K26" s="64"/>
      <c r="L26" s="74"/>
      <c r="M26" s="64"/>
      <c r="N26" s="64"/>
      <c r="O26" s="64"/>
      <c r="P26" s="65"/>
      <c r="Q26" s="11" t="s">
        <v>132</v>
      </c>
      <c r="R26" s="55">
        <f>C87</f>
        <v>6</v>
      </c>
      <c r="S26" s="11" t="s">
        <v>69</v>
      </c>
      <c r="T26" s="36">
        <v>379.2</v>
      </c>
      <c r="U26" s="36">
        <v>311.83</v>
      </c>
      <c r="V26" s="113">
        <f>U26/R26</f>
        <v>51.971666666666664</v>
      </c>
      <c r="W26" s="33"/>
    </row>
    <row r="27" spans="1:23" ht="12.75">
      <c r="A27" s="142"/>
      <c r="B27" s="16" t="s">
        <v>117</v>
      </c>
      <c r="C27" s="5"/>
      <c r="D27" s="5"/>
      <c r="E27" s="6"/>
      <c r="F27" s="6"/>
      <c r="G27" s="145"/>
      <c r="H27" s="145"/>
      <c r="I27" s="137"/>
      <c r="J27" s="78"/>
      <c r="K27" s="64"/>
      <c r="L27" s="74"/>
      <c r="M27" s="64"/>
      <c r="N27" s="64"/>
      <c r="O27" s="64"/>
      <c r="P27" s="65"/>
      <c r="Q27" s="11"/>
      <c r="R27" s="55"/>
      <c r="S27" s="11"/>
      <c r="T27" s="36"/>
      <c r="U27" s="36"/>
      <c r="V27" s="113"/>
      <c r="W27" s="33"/>
    </row>
    <row r="28" spans="1:23" ht="12.75">
      <c r="A28" s="143"/>
      <c r="B28" s="14" t="s">
        <v>82</v>
      </c>
      <c r="C28" s="7"/>
      <c r="D28" s="7"/>
      <c r="E28" s="38"/>
      <c r="F28" s="38"/>
      <c r="G28" s="147"/>
      <c r="H28" s="146"/>
      <c r="I28" s="138"/>
      <c r="J28" s="79"/>
      <c r="K28" s="66"/>
      <c r="L28" s="75"/>
      <c r="M28" s="67"/>
      <c r="N28" s="67"/>
      <c r="O28" s="67"/>
      <c r="P28" s="68"/>
      <c r="Q28" s="12"/>
      <c r="R28" s="53"/>
      <c r="S28" s="12"/>
      <c r="T28" s="34"/>
      <c r="U28" s="34"/>
      <c r="V28" s="114"/>
      <c r="W28" s="105"/>
    </row>
    <row r="29" spans="1:23" ht="12.75">
      <c r="A29" s="141" t="s">
        <v>45</v>
      </c>
      <c r="B29" s="15" t="s">
        <v>83</v>
      </c>
      <c r="C29" s="1">
        <v>1</v>
      </c>
      <c r="D29" s="1" t="s">
        <v>113</v>
      </c>
      <c r="E29" s="2">
        <v>40</v>
      </c>
      <c r="F29" s="2">
        <v>43</v>
      </c>
      <c r="G29" s="144">
        <f>SUM(PRODUCT(C29,F29),PRODUCT(C30,F30),PRODUCT(C32,F32))</f>
        <v>43</v>
      </c>
      <c r="H29" s="144">
        <v>36.02</v>
      </c>
      <c r="I29" s="136">
        <f>H29/C87</f>
        <v>6.003333333333334</v>
      </c>
      <c r="J29" s="81">
        <v>17.13</v>
      </c>
      <c r="K29" s="82">
        <f>J29*3.7853</f>
        <v>64.84218899999999</v>
      </c>
      <c r="L29" s="83">
        <v>1.859</v>
      </c>
      <c r="M29" s="82">
        <f>O29/K29</f>
        <v>0.41115206644242075</v>
      </c>
      <c r="N29" s="82">
        <v>31.85</v>
      </c>
      <c r="O29" s="82">
        <v>26.66</v>
      </c>
      <c r="P29" s="92">
        <f>O29/C87</f>
        <v>4.443333333333333</v>
      </c>
      <c r="Q29" s="10"/>
      <c r="R29" s="54"/>
      <c r="S29" s="10"/>
      <c r="T29" s="35"/>
      <c r="U29" s="35"/>
      <c r="V29" s="112"/>
      <c r="W29" s="33"/>
    </row>
    <row r="30" spans="1:23" ht="12.75">
      <c r="A30" s="142"/>
      <c r="B30" s="16" t="s">
        <v>92</v>
      </c>
      <c r="C30" s="5"/>
      <c r="D30" s="5"/>
      <c r="E30" s="6"/>
      <c r="F30" s="6"/>
      <c r="G30" s="145"/>
      <c r="H30" s="145"/>
      <c r="I30" s="137"/>
      <c r="J30" s="78"/>
      <c r="K30" s="64"/>
      <c r="L30" s="74"/>
      <c r="M30" s="64"/>
      <c r="N30" s="64"/>
      <c r="O30" s="64"/>
      <c r="P30" s="65"/>
      <c r="Q30" s="11"/>
      <c r="R30" s="55"/>
      <c r="S30" s="11"/>
      <c r="T30" s="36"/>
      <c r="U30" s="36"/>
      <c r="V30" s="113"/>
      <c r="W30" s="33"/>
    </row>
    <row r="31" spans="1:23" ht="12.75">
      <c r="A31" s="142"/>
      <c r="B31" s="16" t="s">
        <v>84</v>
      </c>
      <c r="C31" s="5"/>
      <c r="D31" s="5"/>
      <c r="E31" s="6"/>
      <c r="F31" s="6"/>
      <c r="G31" s="145"/>
      <c r="H31" s="145"/>
      <c r="I31" s="137"/>
      <c r="J31" s="78"/>
      <c r="K31" s="64"/>
      <c r="L31" s="74"/>
      <c r="M31" s="64"/>
      <c r="N31" s="64"/>
      <c r="O31" s="64"/>
      <c r="P31" s="65"/>
      <c r="Q31" s="11"/>
      <c r="R31" s="55"/>
      <c r="S31" s="11"/>
      <c r="T31" s="36"/>
      <c r="U31" s="36"/>
      <c r="V31" s="113"/>
      <c r="W31" s="33"/>
    </row>
    <row r="32" spans="1:23" ht="12.75">
      <c r="A32" s="143"/>
      <c r="B32" s="14" t="s">
        <v>85</v>
      </c>
      <c r="C32" s="7"/>
      <c r="D32" s="7"/>
      <c r="E32" s="38"/>
      <c r="F32" s="38"/>
      <c r="G32" s="147"/>
      <c r="H32" s="146"/>
      <c r="I32" s="138"/>
      <c r="J32" s="79"/>
      <c r="K32" s="66"/>
      <c r="L32" s="75"/>
      <c r="M32" s="67"/>
      <c r="N32" s="67"/>
      <c r="O32" s="67"/>
      <c r="P32" s="68"/>
      <c r="Q32" s="12"/>
      <c r="R32" s="53"/>
      <c r="S32" s="12"/>
      <c r="T32" s="34"/>
      <c r="U32" s="34"/>
      <c r="V32" s="114"/>
      <c r="W32" s="105"/>
    </row>
    <row r="33" spans="1:23" ht="12.75">
      <c r="A33" s="141" t="s">
        <v>46</v>
      </c>
      <c r="B33" s="15" t="s">
        <v>86</v>
      </c>
      <c r="C33" s="1">
        <v>1</v>
      </c>
      <c r="D33" s="1" t="s">
        <v>113</v>
      </c>
      <c r="E33" s="2">
        <v>69</v>
      </c>
      <c r="F33" s="2">
        <v>77.45</v>
      </c>
      <c r="G33" s="144">
        <f>SUM(PRODUCT(C33,F33),PRODUCT(C34,F34),PRODUCT(C36,F36))</f>
        <v>77.45</v>
      </c>
      <c r="H33" s="144">
        <v>64.56</v>
      </c>
      <c r="I33" s="136">
        <f>H33/C87</f>
        <v>10.76</v>
      </c>
      <c r="J33" s="81">
        <v>17.254</v>
      </c>
      <c r="K33" s="82">
        <f>J33*3.7853</f>
        <v>65.3115662</v>
      </c>
      <c r="L33" s="83">
        <v>1.749</v>
      </c>
      <c r="M33" s="82">
        <f>O33/K33</f>
        <v>0.3873739594993819</v>
      </c>
      <c r="N33" s="82">
        <f>J33*L33</f>
        <v>30.177246000000004</v>
      </c>
      <c r="O33" s="82">
        <v>25.3</v>
      </c>
      <c r="P33" s="92">
        <f>O33/C87</f>
        <v>4.216666666666667</v>
      </c>
      <c r="Q33" s="10" t="s">
        <v>133</v>
      </c>
      <c r="R33" s="54">
        <f>C87</f>
        <v>6</v>
      </c>
      <c r="S33" s="10" t="s">
        <v>69</v>
      </c>
      <c r="T33" s="97">
        <v>30</v>
      </c>
      <c r="U33" s="97">
        <v>25.23</v>
      </c>
      <c r="V33" s="115">
        <f>U33/R33</f>
        <v>4.205</v>
      </c>
      <c r="W33" s="33"/>
    </row>
    <row r="34" spans="1:23" ht="12.75">
      <c r="A34" s="142"/>
      <c r="B34" s="16" t="s">
        <v>90</v>
      </c>
      <c r="C34" s="5"/>
      <c r="D34" s="5"/>
      <c r="E34" s="6"/>
      <c r="F34" s="6"/>
      <c r="G34" s="145"/>
      <c r="H34" s="145"/>
      <c r="I34" s="137"/>
      <c r="J34" s="84"/>
      <c r="K34" s="6"/>
      <c r="L34" s="85"/>
      <c r="M34" s="6"/>
      <c r="N34" s="6"/>
      <c r="O34" s="64"/>
      <c r="P34" s="65"/>
      <c r="Q34" s="11"/>
      <c r="R34" s="55"/>
      <c r="S34" s="11"/>
      <c r="T34" s="36"/>
      <c r="U34" s="36"/>
      <c r="V34" s="113"/>
      <c r="W34" s="33"/>
    </row>
    <row r="35" spans="1:23" ht="12.75">
      <c r="A35" s="142"/>
      <c r="B35" s="16" t="s">
        <v>87</v>
      </c>
      <c r="C35" s="5"/>
      <c r="D35" s="5"/>
      <c r="E35" s="6"/>
      <c r="F35" s="6"/>
      <c r="G35" s="145"/>
      <c r="H35" s="145"/>
      <c r="I35" s="137"/>
      <c r="J35" s="84"/>
      <c r="K35" s="6"/>
      <c r="L35" s="85"/>
      <c r="M35" s="6"/>
      <c r="N35" s="6"/>
      <c r="O35" s="64"/>
      <c r="P35" s="65"/>
      <c r="Q35" s="11"/>
      <c r="R35" s="55"/>
      <c r="S35" s="11"/>
      <c r="T35" s="36"/>
      <c r="U35" s="36"/>
      <c r="V35" s="113"/>
      <c r="W35" s="33"/>
    </row>
    <row r="36" spans="1:23" ht="12.75">
      <c r="A36" s="143"/>
      <c r="B36" s="14" t="s">
        <v>88</v>
      </c>
      <c r="C36" s="7"/>
      <c r="D36" s="7"/>
      <c r="E36" s="38"/>
      <c r="F36" s="38"/>
      <c r="G36" s="147"/>
      <c r="H36" s="146"/>
      <c r="I36" s="138"/>
      <c r="J36" s="86"/>
      <c r="K36" s="34"/>
      <c r="L36" s="87"/>
      <c r="M36" s="72"/>
      <c r="N36" s="72"/>
      <c r="O36" s="67"/>
      <c r="P36" s="68"/>
      <c r="Q36" s="12"/>
      <c r="R36" s="53"/>
      <c r="S36" s="12"/>
      <c r="T36" s="34"/>
      <c r="U36" s="34"/>
      <c r="V36" s="114"/>
      <c r="W36" s="105"/>
    </row>
    <row r="37" spans="1:23" ht="12.75">
      <c r="A37" s="141" t="s">
        <v>47</v>
      </c>
      <c r="B37" s="15" t="s">
        <v>86</v>
      </c>
      <c r="C37" s="1">
        <v>1</v>
      </c>
      <c r="D37" s="1" t="s">
        <v>113</v>
      </c>
      <c r="E37" s="2">
        <v>69</v>
      </c>
      <c r="F37" s="2">
        <v>77.45</v>
      </c>
      <c r="G37" s="144">
        <f>SUM(PRODUCT(C37,F37),PRODUCT(C38,F38),PRODUCT(C40,F40))</f>
        <v>77.45</v>
      </c>
      <c r="H37" s="144">
        <v>64.56</v>
      </c>
      <c r="I37" s="136">
        <f>H37/C87</f>
        <v>10.76</v>
      </c>
      <c r="J37" s="77"/>
      <c r="K37" s="62"/>
      <c r="L37" s="73"/>
      <c r="M37" s="62"/>
      <c r="N37" s="62"/>
      <c r="O37" s="62"/>
      <c r="P37" s="63"/>
      <c r="Q37" s="10" t="s">
        <v>143</v>
      </c>
      <c r="R37" s="54">
        <f>C87</f>
        <v>6</v>
      </c>
      <c r="S37" s="10" t="s">
        <v>69</v>
      </c>
      <c r="T37" s="97">
        <v>7</v>
      </c>
      <c r="U37" s="97">
        <v>5.89</v>
      </c>
      <c r="V37" s="115">
        <f>U37/R37</f>
        <v>0.9816666666666666</v>
      </c>
      <c r="W37" s="33"/>
    </row>
    <row r="38" spans="1:23" ht="12.75">
      <c r="A38" s="142"/>
      <c r="B38" s="16" t="s">
        <v>90</v>
      </c>
      <c r="C38" s="5"/>
      <c r="D38" s="5"/>
      <c r="E38" s="6"/>
      <c r="F38" s="6"/>
      <c r="G38" s="145"/>
      <c r="H38" s="145"/>
      <c r="I38" s="137"/>
      <c r="J38" s="78"/>
      <c r="K38" s="64"/>
      <c r="L38" s="74"/>
      <c r="M38" s="64"/>
      <c r="N38" s="64"/>
      <c r="O38" s="64"/>
      <c r="P38" s="65"/>
      <c r="Q38" s="11" t="s">
        <v>134</v>
      </c>
      <c r="R38" s="55">
        <f>C87</f>
        <v>6</v>
      </c>
      <c r="S38" s="11" t="s">
        <v>69</v>
      </c>
      <c r="T38" s="36">
        <v>165.5</v>
      </c>
      <c r="U38" s="36">
        <v>137.95</v>
      </c>
      <c r="V38" s="113">
        <f>U38/R38</f>
        <v>22.991666666666664</v>
      </c>
      <c r="W38" s="33"/>
    </row>
    <row r="39" spans="1:23" ht="12.75">
      <c r="A39" s="142"/>
      <c r="B39" s="16" t="s">
        <v>87</v>
      </c>
      <c r="C39" s="5"/>
      <c r="D39" s="5"/>
      <c r="E39" s="6"/>
      <c r="F39" s="6"/>
      <c r="G39" s="145"/>
      <c r="H39" s="145"/>
      <c r="I39" s="137"/>
      <c r="J39" s="78"/>
      <c r="K39" s="64"/>
      <c r="L39" s="74"/>
      <c r="M39" s="64"/>
      <c r="N39" s="64"/>
      <c r="O39" s="64"/>
      <c r="P39" s="65"/>
      <c r="Q39" s="11"/>
      <c r="R39" s="55"/>
      <c r="S39" s="11"/>
      <c r="T39" s="36"/>
      <c r="U39" s="36"/>
      <c r="V39" s="113"/>
      <c r="W39" s="33"/>
    </row>
    <row r="40" spans="1:23" ht="12.75">
      <c r="A40" s="143"/>
      <c r="B40" s="14" t="s">
        <v>88</v>
      </c>
      <c r="C40" s="7"/>
      <c r="D40" s="7"/>
      <c r="E40" s="38"/>
      <c r="F40" s="38"/>
      <c r="G40" s="147"/>
      <c r="H40" s="146"/>
      <c r="I40" s="138"/>
      <c r="J40" s="79"/>
      <c r="K40" s="66"/>
      <c r="L40" s="75"/>
      <c r="M40" s="67"/>
      <c r="N40" s="67"/>
      <c r="O40" s="67"/>
      <c r="P40" s="68"/>
      <c r="Q40" s="12"/>
      <c r="R40" s="53"/>
      <c r="S40" s="12"/>
      <c r="T40" s="34"/>
      <c r="U40" s="34"/>
      <c r="V40" s="114"/>
      <c r="W40" s="105"/>
    </row>
    <row r="41" spans="1:23" ht="12.75">
      <c r="A41" s="141" t="s">
        <v>48</v>
      </c>
      <c r="B41" s="15" t="s">
        <v>89</v>
      </c>
      <c r="C41" s="1">
        <v>2</v>
      </c>
      <c r="D41" s="1" t="s">
        <v>10</v>
      </c>
      <c r="E41" s="2">
        <v>35</v>
      </c>
      <c r="F41" s="2">
        <v>38.85</v>
      </c>
      <c r="G41" s="144">
        <f>SUM(PRODUCT(C41,F41),PRODUCT(C42,F42),PRODUCT(C44,F44))</f>
        <v>77.7</v>
      </c>
      <c r="H41" s="144">
        <v>66.05</v>
      </c>
      <c r="I41" s="136">
        <f>H41/C87</f>
        <v>11.008333333333333</v>
      </c>
      <c r="J41" s="81">
        <v>8.007</v>
      </c>
      <c r="K41" s="82">
        <f>J41*3.7853</f>
        <v>30.3088971</v>
      </c>
      <c r="L41" s="83">
        <v>1.959</v>
      </c>
      <c r="M41" s="82">
        <f>O41/K41</f>
        <v>0.43155644881581656</v>
      </c>
      <c r="N41" s="82">
        <f>J41*L41</f>
        <v>15.685713</v>
      </c>
      <c r="O41" s="82">
        <v>13.08</v>
      </c>
      <c r="P41" s="92">
        <f>O41/C87</f>
        <v>2.18</v>
      </c>
      <c r="Q41" s="10" t="s">
        <v>144</v>
      </c>
      <c r="R41" s="54">
        <f>C87</f>
        <v>6</v>
      </c>
      <c r="S41" s="10" t="s">
        <v>69</v>
      </c>
      <c r="T41" s="97">
        <v>12</v>
      </c>
      <c r="U41" s="97">
        <v>10.09</v>
      </c>
      <c r="V41" s="115">
        <f>U41/R41</f>
        <v>1.6816666666666666</v>
      </c>
      <c r="W41" s="33"/>
    </row>
    <row r="42" spans="1:23" ht="12.75">
      <c r="A42" s="142"/>
      <c r="B42" s="16" t="s">
        <v>91</v>
      </c>
      <c r="C42" s="5"/>
      <c r="D42" s="5"/>
      <c r="E42" s="6"/>
      <c r="F42" s="6"/>
      <c r="G42" s="145"/>
      <c r="H42" s="145"/>
      <c r="I42" s="137"/>
      <c r="J42" s="84"/>
      <c r="K42" s="6"/>
      <c r="L42" s="85"/>
      <c r="M42" s="6"/>
      <c r="N42" s="6"/>
      <c r="O42" s="64"/>
      <c r="P42" s="65"/>
      <c r="Q42" s="20"/>
      <c r="R42" s="107"/>
      <c r="S42" s="107"/>
      <c r="T42" s="107"/>
      <c r="U42" s="107"/>
      <c r="V42" s="117"/>
      <c r="W42" s="33"/>
    </row>
    <row r="43" spans="1:23" ht="12.75">
      <c r="A43" s="142"/>
      <c r="B43" s="16" t="s">
        <v>97</v>
      </c>
      <c r="C43" s="5"/>
      <c r="D43" s="5"/>
      <c r="E43" s="6"/>
      <c r="F43" s="6"/>
      <c r="G43" s="145"/>
      <c r="H43" s="145"/>
      <c r="I43" s="137"/>
      <c r="J43" s="84"/>
      <c r="K43" s="6"/>
      <c r="L43" s="85"/>
      <c r="M43" s="6"/>
      <c r="N43" s="6"/>
      <c r="O43" s="64"/>
      <c r="P43" s="65"/>
      <c r="Q43" s="20"/>
      <c r="R43" s="107"/>
      <c r="S43" s="107"/>
      <c r="T43" s="107"/>
      <c r="U43" s="107"/>
      <c r="V43" s="117"/>
      <c r="W43" s="33"/>
    </row>
    <row r="44" spans="1:23" ht="12.75">
      <c r="A44" s="143"/>
      <c r="B44" s="14" t="s">
        <v>98</v>
      </c>
      <c r="C44" s="7"/>
      <c r="D44" s="7"/>
      <c r="E44" s="38"/>
      <c r="F44" s="38"/>
      <c r="G44" s="147"/>
      <c r="H44" s="146"/>
      <c r="I44" s="138"/>
      <c r="J44" s="86"/>
      <c r="K44" s="34"/>
      <c r="L44" s="87"/>
      <c r="M44" s="72"/>
      <c r="N44" s="72"/>
      <c r="O44" s="67"/>
      <c r="P44" s="68"/>
      <c r="Q44" s="12"/>
      <c r="R44" s="53"/>
      <c r="S44" s="12"/>
      <c r="T44" s="34"/>
      <c r="U44" s="34"/>
      <c r="V44" s="114"/>
      <c r="W44" s="105"/>
    </row>
    <row r="45" spans="1:23" ht="12.75">
      <c r="A45" s="141" t="s">
        <v>49</v>
      </c>
      <c r="B45" s="15" t="s">
        <v>99</v>
      </c>
      <c r="C45" s="1">
        <v>1</v>
      </c>
      <c r="D45" s="1" t="s">
        <v>113</v>
      </c>
      <c r="E45" s="2">
        <v>100</v>
      </c>
      <c r="F45" s="2">
        <v>111.34</v>
      </c>
      <c r="G45" s="144">
        <f>SUM(PRODUCT(C45,F45),PRODUCT(C46,F46),PRODUCT(C48,F48))</f>
        <v>111.34</v>
      </c>
      <c r="H45" s="144">
        <v>92.81</v>
      </c>
      <c r="I45" s="136">
        <f>H45/C87</f>
        <v>15.468333333333334</v>
      </c>
      <c r="J45" s="81">
        <v>19.656</v>
      </c>
      <c r="K45" s="82">
        <f>J45*3.7853</f>
        <v>74.4038568</v>
      </c>
      <c r="L45" s="83">
        <v>1.919</v>
      </c>
      <c r="M45" s="82">
        <f>O45/K45</f>
        <v>0.42255874026143225</v>
      </c>
      <c r="N45" s="82">
        <f>J45*L45</f>
        <v>37.719864</v>
      </c>
      <c r="O45" s="82">
        <v>31.44</v>
      </c>
      <c r="P45" s="92">
        <f>O45/C87</f>
        <v>5.24</v>
      </c>
      <c r="Q45" s="91"/>
      <c r="R45" s="88"/>
      <c r="S45" s="88"/>
      <c r="T45" s="35"/>
      <c r="U45" s="35"/>
      <c r="V45" s="112"/>
      <c r="W45" s="106"/>
    </row>
    <row r="46" spans="1:23" ht="12.75">
      <c r="A46" s="142"/>
      <c r="B46" s="16" t="s">
        <v>116</v>
      </c>
      <c r="C46" s="5"/>
      <c r="D46" s="5"/>
      <c r="E46" s="6"/>
      <c r="F46" s="6"/>
      <c r="G46" s="145"/>
      <c r="H46" s="145"/>
      <c r="I46" s="137"/>
      <c r="J46" s="78"/>
      <c r="K46" s="64"/>
      <c r="L46" s="74"/>
      <c r="M46" s="64"/>
      <c r="N46" s="64"/>
      <c r="O46" s="64"/>
      <c r="P46" s="65"/>
      <c r="Q46" s="11"/>
      <c r="R46" s="89"/>
      <c r="S46" s="11"/>
      <c r="T46" s="36"/>
      <c r="U46" s="36"/>
      <c r="V46" s="113"/>
      <c r="W46" s="33"/>
    </row>
    <row r="47" spans="1:23" ht="12.75">
      <c r="A47" s="142"/>
      <c r="B47" s="16" t="s">
        <v>222</v>
      </c>
      <c r="C47" s="5"/>
      <c r="D47" s="5"/>
      <c r="E47" s="6"/>
      <c r="F47" s="6"/>
      <c r="G47" s="145"/>
      <c r="H47" s="145"/>
      <c r="I47" s="137"/>
      <c r="J47" s="78"/>
      <c r="K47" s="64"/>
      <c r="L47" s="74"/>
      <c r="M47" s="64"/>
      <c r="N47" s="64"/>
      <c r="O47" s="64"/>
      <c r="P47" s="65"/>
      <c r="Q47" s="11"/>
      <c r="R47" s="89"/>
      <c r="S47" s="11"/>
      <c r="T47" s="36"/>
      <c r="U47" s="36"/>
      <c r="V47" s="113"/>
      <c r="W47" s="33"/>
    </row>
    <row r="48" spans="1:23" ht="12.75">
      <c r="A48" s="143"/>
      <c r="B48" s="14"/>
      <c r="C48" s="7"/>
      <c r="D48" s="7"/>
      <c r="E48" s="38"/>
      <c r="F48" s="38"/>
      <c r="G48" s="147"/>
      <c r="H48" s="146"/>
      <c r="I48" s="138"/>
      <c r="J48" s="79"/>
      <c r="K48" s="66"/>
      <c r="L48" s="75"/>
      <c r="M48" s="67"/>
      <c r="N48" s="67"/>
      <c r="O48" s="67"/>
      <c r="P48" s="68"/>
      <c r="Q48" s="12"/>
      <c r="R48" s="90"/>
      <c r="S48" s="12"/>
      <c r="T48" s="34"/>
      <c r="U48" s="34"/>
      <c r="V48" s="114"/>
      <c r="W48" s="105"/>
    </row>
    <row r="49" spans="1:23" ht="12.75">
      <c r="A49" s="141" t="s">
        <v>50</v>
      </c>
      <c r="B49" s="15" t="s">
        <v>100</v>
      </c>
      <c r="C49" s="1">
        <v>2</v>
      </c>
      <c r="D49" s="1" t="s">
        <v>10</v>
      </c>
      <c r="E49" s="2">
        <v>59.4</v>
      </c>
      <c r="F49" s="2">
        <v>64.75</v>
      </c>
      <c r="G49" s="144">
        <f>SUM(PRODUCT(C49,F49),PRODUCT(C50,F50),PRODUCT(C52,F52))</f>
        <v>129.5</v>
      </c>
      <c r="H49" s="144">
        <v>107.95</v>
      </c>
      <c r="I49" s="136">
        <f>H49/C87</f>
        <v>17.991666666666667</v>
      </c>
      <c r="J49" s="77"/>
      <c r="K49" s="62"/>
      <c r="L49" s="73"/>
      <c r="M49" s="62"/>
      <c r="N49" s="62"/>
      <c r="O49" s="62"/>
      <c r="P49" s="63"/>
      <c r="Q49" s="11" t="s">
        <v>135</v>
      </c>
      <c r="R49" s="55">
        <f>C87</f>
        <v>6</v>
      </c>
      <c r="S49" s="11" t="s">
        <v>69</v>
      </c>
      <c r="T49" s="98">
        <v>7.98</v>
      </c>
      <c r="U49" s="98">
        <v>6.71</v>
      </c>
      <c r="V49" s="116">
        <f>U49/R49</f>
        <v>1.1183333333333334</v>
      </c>
      <c r="W49" s="33"/>
    </row>
    <row r="50" spans="1:23" ht="12.75">
      <c r="A50" s="142"/>
      <c r="B50" s="16" t="s">
        <v>101</v>
      </c>
      <c r="C50" s="5"/>
      <c r="D50" s="5"/>
      <c r="E50" s="6"/>
      <c r="F50" s="6"/>
      <c r="G50" s="145"/>
      <c r="H50" s="145"/>
      <c r="I50" s="137"/>
      <c r="J50" s="78"/>
      <c r="K50" s="64"/>
      <c r="L50" s="74"/>
      <c r="M50" s="64"/>
      <c r="N50" s="64"/>
      <c r="O50" s="64"/>
      <c r="P50" s="65"/>
      <c r="Q50" s="11" t="s">
        <v>136</v>
      </c>
      <c r="R50" s="55">
        <v>6</v>
      </c>
      <c r="S50" s="11" t="s">
        <v>69</v>
      </c>
      <c r="T50" s="98">
        <v>0.53</v>
      </c>
      <c r="U50" s="98">
        <v>0.45</v>
      </c>
      <c r="V50" s="116">
        <f>U50/R50</f>
        <v>0.075</v>
      </c>
      <c r="W50" s="33"/>
    </row>
    <row r="51" spans="1:23" ht="12.75">
      <c r="A51" s="142"/>
      <c r="B51" s="16" t="s">
        <v>102</v>
      </c>
      <c r="C51" s="5"/>
      <c r="D51" s="5"/>
      <c r="E51" s="6"/>
      <c r="F51" s="6"/>
      <c r="G51" s="145"/>
      <c r="H51" s="145"/>
      <c r="I51" s="137"/>
      <c r="J51" s="78"/>
      <c r="K51" s="64"/>
      <c r="L51" s="74"/>
      <c r="M51" s="64"/>
      <c r="N51" s="64"/>
      <c r="O51" s="64"/>
      <c r="P51" s="65"/>
      <c r="Q51" s="11"/>
      <c r="R51" s="55"/>
      <c r="S51" s="11"/>
      <c r="T51" s="36"/>
      <c r="U51" s="36"/>
      <c r="V51" s="113"/>
      <c r="W51" s="33"/>
    </row>
    <row r="52" spans="1:23" ht="12.75">
      <c r="A52" s="143"/>
      <c r="B52" s="14" t="s">
        <v>103</v>
      </c>
      <c r="C52" s="7"/>
      <c r="D52" s="7"/>
      <c r="E52" s="38"/>
      <c r="F52" s="38"/>
      <c r="G52" s="147"/>
      <c r="H52" s="146"/>
      <c r="I52" s="138"/>
      <c r="J52" s="79"/>
      <c r="K52" s="66"/>
      <c r="L52" s="75"/>
      <c r="M52" s="67"/>
      <c r="N52" s="67"/>
      <c r="O52" s="67"/>
      <c r="P52" s="68"/>
      <c r="Q52" s="12"/>
      <c r="R52" s="53"/>
      <c r="S52" s="12"/>
      <c r="T52" s="34"/>
      <c r="U52" s="34"/>
      <c r="V52" s="114"/>
      <c r="W52" s="105"/>
    </row>
    <row r="53" spans="1:23" ht="12.75">
      <c r="A53" s="141" t="s">
        <v>51</v>
      </c>
      <c r="B53" s="15" t="s">
        <v>104</v>
      </c>
      <c r="C53" s="1">
        <v>2</v>
      </c>
      <c r="D53" s="1" t="s">
        <v>10</v>
      </c>
      <c r="E53" s="2">
        <v>29.99</v>
      </c>
      <c r="F53" s="2">
        <v>36.19</v>
      </c>
      <c r="G53" s="144">
        <f>SUM(PRODUCT(C53,F53),PRODUCT(C54,F54),PRODUCT(C56,F56))</f>
        <v>72.38</v>
      </c>
      <c r="H53" s="144">
        <v>61.22</v>
      </c>
      <c r="I53" s="136">
        <f>H53/C87</f>
        <v>10.203333333333333</v>
      </c>
      <c r="J53" s="81">
        <v>3.038</v>
      </c>
      <c r="K53" s="82">
        <f>J53*3.7853</f>
        <v>11.4997414</v>
      </c>
      <c r="L53" s="83">
        <v>2.159</v>
      </c>
      <c r="M53" s="82">
        <f>O53/K53</f>
        <v>0.4756628701233229</v>
      </c>
      <c r="N53" s="82">
        <f>J53*L53</f>
        <v>6.559041999999999</v>
      </c>
      <c r="O53" s="82">
        <v>5.47</v>
      </c>
      <c r="P53" s="92">
        <f>O53/C87</f>
        <v>0.9116666666666666</v>
      </c>
      <c r="Q53" s="10" t="s">
        <v>137</v>
      </c>
      <c r="R53" s="54">
        <v>6</v>
      </c>
      <c r="S53" s="10" t="s">
        <v>69</v>
      </c>
      <c r="T53" s="35">
        <v>110</v>
      </c>
      <c r="U53" s="35">
        <v>91.69</v>
      </c>
      <c r="V53" s="132">
        <f>U53/R53</f>
        <v>15.281666666666666</v>
      </c>
      <c r="W53" s="33"/>
    </row>
    <row r="54" spans="1:23" ht="12.75">
      <c r="A54" s="142"/>
      <c r="B54" s="16" t="s">
        <v>105</v>
      </c>
      <c r="C54" s="5"/>
      <c r="D54" s="5"/>
      <c r="E54" s="6"/>
      <c r="F54" s="6"/>
      <c r="G54" s="145"/>
      <c r="H54" s="145"/>
      <c r="I54" s="137"/>
      <c r="J54" s="78"/>
      <c r="K54" s="64"/>
      <c r="L54" s="74"/>
      <c r="M54" s="64"/>
      <c r="N54" s="64"/>
      <c r="O54" s="64"/>
      <c r="P54" s="65"/>
      <c r="Q54" s="11"/>
      <c r="R54" s="55"/>
      <c r="S54" s="11"/>
      <c r="T54" s="36"/>
      <c r="U54" s="36"/>
      <c r="V54" s="113"/>
      <c r="W54" s="33"/>
    </row>
    <row r="55" spans="1:23" ht="12.75">
      <c r="A55" s="142"/>
      <c r="B55" s="70" t="s">
        <v>106</v>
      </c>
      <c r="C55" s="5"/>
      <c r="D55" s="5"/>
      <c r="E55" s="6"/>
      <c r="F55" s="6"/>
      <c r="G55" s="145"/>
      <c r="H55" s="145"/>
      <c r="I55" s="137"/>
      <c r="J55" s="78"/>
      <c r="K55" s="64"/>
      <c r="L55" s="74"/>
      <c r="M55" s="64"/>
      <c r="N55" s="64"/>
      <c r="O55" s="64"/>
      <c r="P55" s="65"/>
      <c r="Q55" s="11"/>
      <c r="R55" s="55"/>
      <c r="S55" s="11"/>
      <c r="T55" s="36"/>
      <c r="U55" s="36"/>
      <c r="V55" s="113"/>
      <c r="W55" s="33"/>
    </row>
    <row r="56" spans="1:23" ht="12.75">
      <c r="A56" s="143"/>
      <c r="B56" s="14" t="s">
        <v>107</v>
      </c>
      <c r="C56" s="7"/>
      <c r="D56" s="7"/>
      <c r="E56" s="38"/>
      <c r="F56" s="38"/>
      <c r="G56" s="147"/>
      <c r="H56" s="146"/>
      <c r="I56" s="138"/>
      <c r="J56" s="79"/>
      <c r="K56" s="66"/>
      <c r="L56" s="75"/>
      <c r="M56" s="67"/>
      <c r="N56" s="67"/>
      <c r="O56" s="67"/>
      <c r="P56" s="68"/>
      <c r="Q56" s="12"/>
      <c r="R56" s="53"/>
      <c r="S56" s="12"/>
      <c r="T56" s="34"/>
      <c r="U56" s="34"/>
      <c r="V56" s="114"/>
      <c r="W56" s="105"/>
    </row>
    <row r="57" spans="1:23" ht="12.75">
      <c r="A57" s="141" t="s">
        <v>52</v>
      </c>
      <c r="B57" s="15" t="s">
        <v>108</v>
      </c>
      <c r="C57" s="1">
        <v>2</v>
      </c>
      <c r="D57" s="1" t="s">
        <v>10</v>
      </c>
      <c r="E57" s="2">
        <v>74.95</v>
      </c>
      <c r="F57" s="2">
        <v>82.7</v>
      </c>
      <c r="G57" s="144">
        <f>SUM(PRODUCT(C57,F57),PRODUCT(C58,F58),PRODUCT(C60,F60))</f>
        <v>165.4</v>
      </c>
      <c r="H57" s="144">
        <v>139.92</v>
      </c>
      <c r="I57" s="136">
        <f>H57/C87</f>
        <v>23.319999999999997</v>
      </c>
      <c r="J57" s="81">
        <v>23.821</v>
      </c>
      <c r="K57" s="82">
        <f>J57*3.7853</f>
        <v>90.1696313</v>
      </c>
      <c r="L57" s="83">
        <v>2.099</v>
      </c>
      <c r="M57" s="82">
        <f>O57/K57</f>
        <v>0.4691158141621457</v>
      </c>
      <c r="N57" s="82">
        <f>J57*L57</f>
        <v>50.000279000000006</v>
      </c>
      <c r="O57" s="82">
        <v>42.3</v>
      </c>
      <c r="P57" s="92">
        <f>O57/C87</f>
        <v>7.05</v>
      </c>
      <c r="Q57" s="10" t="s">
        <v>138</v>
      </c>
      <c r="R57" s="54">
        <v>6</v>
      </c>
      <c r="S57" s="10" t="s">
        <v>69</v>
      </c>
      <c r="T57" s="35">
        <v>83.79</v>
      </c>
      <c r="U57" s="35">
        <v>70.88</v>
      </c>
      <c r="V57" s="112">
        <f>U57/R57</f>
        <v>11.813333333333333</v>
      </c>
      <c r="W57" s="33"/>
    </row>
    <row r="58" spans="1:23" ht="12.75">
      <c r="A58" s="142"/>
      <c r="B58" s="16" t="s">
        <v>105</v>
      </c>
      <c r="C58" s="5"/>
      <c r="D58" s="5"/>
      <c r="E58" s="6"/>
      <c r="F58" s="6"/>
      <c r="G58" s="145"/>
      <c r="H58" s="145"/>
      <c r="I58" s="137"/>
      <c r="J58" s="78"/>
      <c r="K58" s="64"/>
      <c r="L58" s="74"/>
      <c r="M58" s="64"/>
      <c r="N58" s="64"/>
      <c r="O58" s="64"/>
      <c r="P58" s="65"/>
      <c r="Q58" s="11"/>
      <c r="R58" s="55"/>
      <c r="S58" s="11"/>
      <c r="T58" s="36"/>
      <c r="U58" s="36"/>
      <c r="V58" s="113"/>
      <c r="W58" s="33"/>
    </row>
    <row r="59" spans="1:23" ht="12.75">
      <c r="A59" s="142"/>
      <c r="B59" s="16" t="s">
        <v>223</v>
      </c>
      <c r="C59" s="5"/>
      <c r="D59" s="5"/>
      <c r="E59" s="6"/>
      <c r="F59" s="6"/>
      <c r="G59" s="145"/>
      <c r="H59" s="145"/>
      <c r="I59" s="137"/>
      <c r="J59" s="78"/>
      <c r="K59" s="64"/>
      <c r="L59" s="74"/>
      <c r="M59" s="64"/>
      <c r="N59" s="64"/>
      <c r="O59" s="64"/>
      <c r="P59" s="65"/>
      <c r="Q59" s="11"/>
      <c r="R59" s="55"/>
      <c r="S59" s="11"/>
      <c r="T59" s="36"/>
      <c r="U59" s="36"/>
      <c r="V59" s="113"/>
      <c r="W59" s="33"/>
    </row>
    <row r="60" spans="1:23" ht="12.75">
      <c r="A60" s="143"/>
      <c r="B60" s="14" t="s">
        <v>224</v>
      </c>
      <c r="C60" s="7"/>
      <c r="D60" s="7"/>
      <c r="E60" s="38"/>
      <c r="F60" s="38"/>
      <c r="G60" s="147"/>
      <c r="H60" s="146"/>
      <c r="I60" s="138"/>
      <c r="J60" s="79"/>
      <c r="K60" s="66"/>
      <c r="L60" s="75"/>
      <c r="M60" s="67"/>
      <c r="N60" s="67"/>
      <c r="O60" s="67"/>
      <c r="P60" s="68"/>
      <c r="Q60" s="12"/>
      <c r="R60" s="53"/>
      <c r="S60" s="12"/>
      <c r="T60" s="34"/>
      <c r="U60" s="34"/>
      <c r="V60" s="114"/>
      <c r="W60" s="105"/>
    </row>
    <row r="61" spans="1:23" ht="12.75">
      <c r="A61" s="141" t="s">
        <v>53</v>
      </c>
      <c r="B61" s="15" t="s">
        <v>122</v>
      </c>
      <c r="C61" s="1">
        <v>1</v>
      </c>
      <c r="D61" s="1" t="s">
        <v>114</v>
      </c>
      <c r="E61" s="2">
        <v>79</v>
      </c>
      <c r="F61" s="2">
        <v>86.9</v>
      </c>
      <c r="G61" s="144">
        <f>SUM(PRODUCT(C61,F61),PRODUCT(C62,F62),PRODUCT(C64,F64))</f>
        <v>86.9</v>
      </c>
      <c r="H61" s="144">
        <v>73.87</v>
      </c>
      <c r="I61" s="136">
        <f>H61/C87</f>
        <v>12.311666666666667</v>
      </c>
      <c r="J61" s="81">
        <v>4.168</v>
      </c>
      <c r="K61" s="82">
        <f>J61*3.7853</f>
        <v>15.7771304</v>
      </c>
      <c r="L61" s="83">
        <v>2.399</v>
      </c>
      <c r="M61" s="82">
        <f>O61/K61</f>
        <v>0.5393883288180212</v>
      </c>
      <c r="N61" s="82">
        <f>J61*L61</f>
        <v>9.999032</v>
      </c>
      <c r="O61" s="82">
        <v>8.51</v>
      </c>
      <c r="P61" s="92">
        <f>O61/C87</f>
        <v>1.4183333333333332</v>
      </c>
      <c r="Q61" s="10"/>
      <c r="R61" s="54"/>
      <c r="S61" s="10"/>
      <c r="T61" s="35"/>
      <c r="U61" s="35"/>
      <c r="V61" s="112"/>
      <c r="W61" s="33"/>
    </row>
    <row r="62" spans="1:23" ht="12.75">
      <c r="A62" s="142"/>
      <c r="B62" s="16" t="s">
        <v>123</v>
      </c>
      <c r="C62" s="5"/>
      <c r="D62" s="5"/>
      <c r="E62" s="6"/>
      <c r="F62" s="6"/>
      <c r="G62" s="145"/>
      <c r="H62" s="145"/>
      <c r="I62" s="137"/>
      <c r="J62" s="84">
        <v>18.719</v>
      </c>
      <c r="K62" s="6">
        <f>J62*3.7853</f>
        <v>70.8570307</v>
      </c>
      <c r="L62" s="85">
        <v>2.139</v>
      </c>
      <c r="M62" s="6">
        <f>O62/K62</f>
        <v>0.48068624473139265</v>
      </c>
      <c r="N62" s="6">
        <f>J62*L62</f>
        <v>40.039941</v>
      </c>
      <c r="O62" s="6">
        <v>34.06</v>
      </c>
      <c r="P62" s="96">
        <f>O62/C87</f>
        <v>5.676666666666667</v>
      </c>
      <c r="Q62" s="11"/>
      <c r="R62" s="55"/>
      <c r="S62" s="11"/>
      <c r="T62" s="36"/>
      <c r="U62" s="36"/>
      <c r="V62" s="113"/>
      <c r="W62" s="33"/>
    </row>
    <row r="63" spans="1:23" ht="12.75">
      <c r="A63" s="142"/>
      <c r="B63" s="16" t="s">
        <v>124</v>
      </c>
      <c r="C63" s="5"/>
      <c r="D63" s="5"/>
      <c r="E63" s="6"/>
      <c r="F63" s="6"/>
      <c r="G63" s="145"/>
      <c r="H63" s="145"/>
      <c r="I63" s="137"/>
      <c r="J63" s="78"/>
      <c r="K63" s="64"/>
      <c r="L63" s="74"/>
      <c r="M63" s="64"/>
      <c r="N63" s="64"/>
      <c r="O63" s="64"/>
      <c r="P63" s="65"/>
      <c r="Q63" s="11"/>
      <c r="R63" s="55"/>
      <c r="S63" s="11"/>
      <c r="T63" s="36"/>
      <c r="U63" s="36"/>
      <c r="V63" s="113"/>
      <c r="W63" s="33"/>
    </row>
    <row r="64" spans="1:23" ht="12.75">
      <c r="A64" s="143"/>
      <c r="B64" s="14" t="s">
        <v>125</v>
      </c>
      <c r="C64" s="7"/>
      <c r="D64" s="7"/>
      <c r="E64" s="38"/>
      <c r="F64" s="38"/>
      <c r="G64" s="147"/>
      <c r="H64" s="146"/>
      <c r="I64" s="138"/>
      <c r="J64" s="79"/>
      <c r="K64" s="66"/>
      <c r="L64" s="75"/>
      <c r="M64" s="67"/>
      <c r="N64" s="67"/>
      <c r="O64" s="67"/>
      <c r="P64" s="68"/>
      <c r="Q64" s="12"/>
      <c r="R64" s="53"/>
      <c r="S64" s="12"/>
      <c r="T64" s="34"/>
      <c r="U64" s="34"/>
      <c r="V64" s="114"/>
      <c r="W64" s="105"/>
    </row>
    <row r="65" spans="1:23" ht="12.75">
      <c r="A65" s="141" t="s">
        <v>54</v>
      </c>
      <c r="B65" s="15" t="s">
        <v>119</v>
      </c>
      <c r="C65" s="1">
        <v>1</v>
      </c>
      <c r="D65" s="1" t="s">
        <v>114</v>
      </c>
      <c r="E65" s="2"/>
      <c r="F65" s="2">
        <v>80</v>
      </c>
      <c r="G65" s="144">
        <f>SUM(PRODUCT(C65,F65),PRODUCT(C66,F66),PRODUCT(C68,F68))</f>
        <v>80</v>
      </c>
      <c r="H65" s="144">
        <v>67.81</v>
      </c>
      <c r="I65" s="136">
        <f>H65/C87</f>
        <v>11.301666666666668</v>
      </c>
      <c r="J65" s="81">
        <v>8.526</v>
      </c>
      <c r="K65" s="82">
        <f>J65*3.7853</f>
        <v>32.2734678</v>
      </c>
      <c r="L65" s="83">
        <v>2.019</v>
      </c>
      <c r="M65" s="82">
        <f>O65/K65</f>
        <v>0.4533135419677461</v>
      </c>
      <c r="N65" s="82">
        <f>J65*L65</f>
        <v>17.213994</v>
      </c>
      <c r="O65" s="82">
        <v>14.63</v>
      </c>
      <c r="P65" s="92">
        <f>O65/C87</f>
        <v>2.4383333333333335</v>
      </c>
      <c r="Q65" s="10"/>
      <c r="R65" s="54"/>
      <c r="S65" s="10"/>
      <c r="T65" s="35"/>
      <c r="U65" s="35"/>
      <c r="V65" s="112"/>
      <c r="W65" s="33"/>
    </row>
    <row r="66" spans="1:23" ht="12.75">
      <c r="A66" s="142"/>
      <c r="B66" s="16" t="s">
        <v>120</v>
      </c>
      <c r="C66" s="5"/>
      <c r="D66" s="5"/>
      <c r="E66" s="6"/>
      <c r="F66" s="6"/>
      <c r="G66" s="145"/>
      <c r="H66" s="145"/>
      <c r="I66" s="137"/>
      <c r="J66" s="78"/>
      <c r="K66" s="64"/>
      <c r="L66" s="74"/>
      <c r="M66" s="64"/>
      <c r="N66" s="64"/>
      <c r="O66" s="64"/>
      <c r="P66" s="65"/>
      <c r="Q66" s="11"/>
      <c r="R66" s="55"/>
      <c r="S66" s="11"/>
      <c r="T66" s="36"/>
      <c r="U66" s="36"/>
      <c r="V66" s="113"/>
      <c r="W66" s="33"/>
    </row>
    <row r="67" spans="1:23" ht="12.75">
      <c r="A67" s="142"/>
      <c r="B67" s="16" t="s">
        <v>109</v>
      </c>
      <c r="C67" s="5"/>
      <c r="D67" s="5"/>
      <c r="E67" s="6"/>
      <c r="F67" s="6"/>
      <c r="G67" s="145"/>
      <c r="H67" s="145"/>
      <c r="I67" s="137"/>
      <c r="J67" s="78"/>
      <c r="K67" s="64"/>
      <c r="L67" s="74"/>
      <c r="M67" s="64"/>
      <c r="N67" s="64"/>
      <c r="O67" s="64"/>
      <c r="P67" s="65"/>
      <c r="Q67" s="11"/>
      <c r="R67" s="55"/>
      <c r="S67" s="11"/>
      <c r="T67" s="36"/>
      <c r="U67" s="36"/>
      <c r="V67" s="113"/>
      <c r="W67" s="33"/>
    </row>
    <row r="68" spans="1:23" ht="12.75">
      <c r="A68" s="143"/>
      <c r="B68" s="14" t="s">
        <v>121</v>
      </c>
      <c r="C68" s="7"/>
      <c r="D68" s="7"/>
      <c r="E68" s="38"/>
      <c r="F68" s="38"/>
      <c r="G68" s="147"/>
      <c r="H68" s="146"/>
      <c r="I68" s="138"/>
      <c r="J68" s="79"/>
      <c r="K68" s="66"/>
      <c r="L68" s="75"/>
      <c r="M68" s="67"/>
      <c r="N68" s="67"/>
      <c r="O68" s="67"/>
      <c r="P68" s="68"/>
      <c r="Q68" s="12"/>
      <c r="R68" s="53"/>
      <c r="S68" s="12"/>
      <c r="T68" s="34"/>
      <c r="U68" s="34"/>
      <c r="V68" s="114"/>
      <c r="W68" s="105"/>
    </row>
    <row r="69" spans="1:23" ht="12.75">
      <c r="A69" s="141" t="s">
        <v>55</v>
      </c>
      <c r="B69" s="15" t="s">
        <v>110</v>
      </c>
      <c r="C69" s="1">
        <v>2</v>
      </c>
      <c r="D69" s="1" t="s">
        <v>115</v>
      </c>
      <c r="E69" s="93">
        <v>54.99</v>
      </c>
      <c r="F69" s="93">
        <v>62.7</v>
      </c>
      <c r="G69" s="172">
        <f>SUM(PRODUCT(C69,F69),PRODUCT(C70,F70),PRODUCT(C72,F72))</f>
        <v>125.4</v>
      </c>
      <c r="H69" s="172">
        <v>105.47</v>
      </c>
      <c r="I69" s="185">
        <f>H69/C87</f>
        <v>17.578333333333333</v>
      </c>
      <c r="J69" s="77"/>
      <c r="K69" s="62"/>
      <c r="L69" s="73"/>
      <c r="M69" s="62"/>
      <c r="N69" s="62"/>
      <c r="O69" s="62"/>
      <c r="P69" s="63"/>
      <c r="Q69" s="10" t="s">
        <v>139</v>
      </c>
      <c r="R69" s="54">
        <f>C87</f>
        <v>6</v>
      </c>
      <c r="S69" s="10" t="s">
        <v>69</v>
      </c>
      <c r="T69" s="97">
        <v>18</v>
      </c>
      <c r="U69" s="97">
        <v>15.14</v>
      </c>
      <c r="V69" s="115">
        <f>U69/R69</f>
        <v>2.5233333333333334</v>
      </c>
      <c r="W69" s="33"/>
    </row>
    <row r="70" spans="1:23" ht="12.75">
      <c r="A70" s="142"/>
      <c r="B70" s="16" t="s">
        <v>118</v>
      </c>
      <c r="C70" s="5"/>
      <c r="D70" s="5"/>
      <c r="E70" s="94"/>
      <c r="F70" s="94"/>
      <c r="G70" s="173"/>
      <c r="H70" s="173"/>
      <c r="I70" s="186"/>
      <c r="J70" s="78"/>
      <c r="K70" s="64"/>
      <c r="L70" s="74"/>
      <c r="M70" s="64"/>
      <c r="N70" s="64"/>
      <c r="O70" s="64"/>
      <c r="P70" s="65"/>
      <c r="Q70" s="11"/>
      <c r="R70" s="55"/>
      <c r="S70" s="11"/>
      <c r="T70" s="36"/>
      <c r="U70" s="36"/>
      <c r="V70" s="113"/>
      <c r="W70" s="33"/>
    </row>
    <row r="71" spans="1:23" ht="12.75">
      <c r="A71" s="142"/>
      <c r="B71" s="16" t="s">
        <v>111</v>
      </c>
      <c r="C71" s="5"/>
      <c r="D71" s="5"/>
      <c r="E71" s="94"/>
      <c r="F71" s="94"/>
      <c r="G71" s="173"/>
      <c r="H71" s="173"/>
      <c r="I71" s="186"/>
      <c r="J71" s="78"/>
      <c r="K71" s="64"/>
      <c r="L71" s="74"/>
      <c r="M71" s="64"/>
      <c r="N71" s="64"/>
      <c r="O71" s="64"/>
      <c r="P71" s="65"/>
      <c r="Q71" s="11"/>
      <c r="R71" s="55"/>
      <c r="S71" s="11"/>
      <c r="T71" s="36"/>
      <c r="U71" s="36"/>
      <c r="V71" s="113"/>
      <c r="W71" s="33"/>
    </row>
    <row r="72" spans="1:23" ht="12.75">
      <c r="A72" s="143"/>
      <c r="B72" s="14" t="s">
        <v>112</v>
      </c>
      <c r="C72" s="7"/>
      <c r="D72" s="7"/>
      <c r="E72" s="95"/>
      <c r="F72" s="95"/>
      <c r="G72" s="174"/>
      <c r="H72" s="175"/>
      <c r="I72" s="187"/>
      <c r="J72" s="79"/>
      <c r="K72" s="66"/>
      <c r="L72" s="75"/>
      <c r="M72" s="67"/>
      <c r="N72" s="67"/>
      <c r="O72" s="67"/>
      <c r="P72" s="68"/>
      <c r="Q72" s="12"/>
      <c r="R72" s="53"/>
      <c r="S72" s="12"/>
      <c r="T72" s="34"/>
      <c r="U72" s="34"/>
      <c r="V72" s="114"/>
      <c r="W72" s="105"/>
    </row>
    <row r="73" spans="1:23" ht="12.75">
      <c r="A73" s="141" t="s">
        <v>56</v>
      </c>
      <c r="B73" s="15" t="s">
        <v>110</v>
      </c>
      <c r="C73" s="1">
        <v>2</v>
      </c>
      <c r="D73" s="1" t="s">
        <v>115</v>
      </c>
      <c r="E73" s="2">
        <v>64.99</v>
      </c>
      <c r="F73" s="2">
        <v>74.1</v>
      </c>
      <c r="G73" s="144">
        <f>SUM(PRODUCT(C73,F73),PRODUCT(C74,F74),PRODUCT(C76,F76))</f>
        <v>148.2</v>
      </c>
      <c r="H73" s="144">
        <v>125.63</v>
      </c>
      <c r="I73" s="136">
        <f>H73/C87</f>
        <v>20.938333333333333</v>
      </c>
      <c r="J73" s="81">
        <v>2</v>
      </c>
      <c r="K73" s="82">
        <f>J73*3.7853</f>
        <v>7.5706</v>
      </c>
      <c r="L73" s="83">
        <v>2.159</v>
      </c>
      <c r="M73" s="82">
        <f>O73/K73</f>
        <v>0.4834491321691808</v>
      </c>
      <c r="N73" s="82">
        <f>J73*L73</f>
        <v>4.318</v>
      </c>
      <c r="O73" s="82">
        <v>3.66</v>
      </c>
      <c r="P73" s="92">
        <f>O73/C87</f>
        <v>0.61</v>
      </c>
      <c r="Q73" s="10" t="s">
        <v>140</v>
      </c>
      <c r="R73" s="54">
        <f>C87</f>
        <v>6</v>
      </c>
      <c r="S73" s="10" t="s">
        <v>69</v>
      </c>
      <c r="T73" s="97">
        <v>15</v>
      </c>
      <c r="U73" s="97">
        <v>12.62</v>
      </c>
      <c r="V73" s="115">
        <f>U73/R73</f>
        <v>2.103333333333333</v>
      </c>
      <c r="W73" s="33"/>
    </row>
    <row r="74" spans="1:23" ht="12.75">
      <c r="A74" s="142"/>
      <c r="B74" s="16" t="s">
        <v>118</v>
      </c>
      <c r="C74" s="5"/>
      <c r="D74" s="5"/>
      <c r="E74" s="6"/>
      <c r="F74" s="6"/>
      <c r="G74" s="145"/>
      <c r="H74" s="145"/>
      <c r="I74" s="137"/>
      <c r="J74" s="78"/>
      <c r="K74" s="64"/>
      <c r="L74" s="74"/>
      <c r="M74" s="64"/>
      <c r="N74" s="64"/>
      <c r="O74" s="64"/>
      <c r="P74" s="65"/>
      <c r="Q74" s="11" t="s">
        <v>141</v>
      </c>
      <c r="R74" s="55">
        <f>C87</f>
        <v>6</v>
      </c>
      <c r="S74" s="11" t="s">
        <v>69</v>
      </c>
      <c r="T74" s="98">
        <v>0.25</v>
      </c>
      <c r="U74" s="98">
        <v>0.21</v>
      </c>
      <c r="V74" s="116">
        <f>U74/R74</f>
        <v>0.034999999999999996</v>
      </c>
      <c r="W74" s="33"/>
    </row>
    <row r="75" spans="1:23" ht="12.75">
      <c r="A75" s="142"/>
      <c r="B75" s="16" t="s">
        <v>111</v>
      </c>
      <c r="C75" s="5"/>
      <c r="D75" s="5"/>
      <c r="E75" s="6"/>
      <c r="F75" s="6"/>
      <c r="G75" s="145"/>
      <c r="H75" s="145"/>
      <c r="I75" s="137"/>
      <c r="J75" s="78"/>
      <c r="K75" s="64"/>
      <c r="L75" s="74"/>
      <c r="M75" s="64"/>
      <c r="N75" s="64"/>
      <c r="O75" s="64"/>
      <c r="P75" s="65"/>
      <c r="Q75" s="11" t="s">
        <v>142</v>
      </c>
      <c r="R75" s="55">
        <f>C87</f>
        <v>6</v>
      </c>
      <c r="S75" s="11" t="s">
        <v>69</v>
      </c>
      <c r="T75" s="98">
        <v>0.45</v>
      </c>
      <c r="U75" s="98">
        <v>0.38</v>
      </c>
      <c r="V75" s="116">
        <f>U75/R75</f>
        <v>0.06333333333333334</v>
      </c>
      <c r="W75" s="33"/>
    </row>
    <row r="76" spans="1:23" ht="12.75">
      <c r="A76" s="143"/>
      <c r="B76" s="14" t="s">
        <v>112</v>
      </c>
      <c r="C76" s="7"/>
      <c r="D76" s="7"/>
      <c r="E76" s="38"/>
      <c r="F76" s="38"/>
      <c r="G76" s="147"/>
      <c r="H76" s="146"/>
      <c r="I76" s="138"/>
      <c r="J76" s="79"/>
      <c r="K76" s="66"/>
      <c r="L76" s="75"/>
      <c r="M76" s="67"/>
      <c r="N76" s="67"/>
      <c r="O76" s="67"/>
      <c r="P76" s="68"/>
      <c r="Q76" s="12"/>
      <c r="R76" s="53"/>
      <c r="S76" s="12"/>
      <c r="T76" s="34"/>
      <c r="U76" s="34"/>
      <c r="V76" s="114"/>
      <c r="W76" s="105"/>
    </row>
    <row r="77" spans="1:23" ht="12.75">
      <c r="A77" s="141" t="s">
        <v>57</v>
      </c>
      <c r="B77" s="15"/>
      <c r="C77" s="1"/>
      <c r="D77" s="1"/>
      <c r="E77" s="2"/>
      <c r="F77" s="2"/>
      <c r="G77" s="144"/>
      <c r="H77" s="144"/>
      <c r="I77" s="136"/>
      <c r="J77" s="77"/>
      <c r="K77" s="62"/>
      <c r="L77" s="73"/>
      <c r="M77" s="62"/>
      <c r="N77" s="62"/>
      <c r="O77" s="62"/>
      <c r="P77" s="63"/>
      <c r="Q77" s="10"/>
      <c r="R77" s="54"/>
      <c r="S77" s="10"/>
      <c r="T77" s="35"/>
      <c r="U77" s="35"/>
      <c r="V77" s="112"/>
      <c r="W77" s="33"/>
    </row>
    <row r="78" spans="1:23" ht="12.75">
      <c r="A78" s="142"/>
      <c r="B78" s="16"/>
      <c r="C78" s="5"/>
      <c r="D78" s="5"/>
      <c r="E78" s="6"/>
      <c r="F78" s="6"/>
      <c r="G78" s="145"/>
      <c r="H78" s="145"/>
      <c r="I78" s="137"/>
      <c r="J78" s="78"/>
      <c r="K78" s="64"/>
      <c r="L78" s="74"/>
      <c r="M78" s="64"/>
      <c r="N78" s="64"/>
      <c r="O78" s="64"/>
      <c r="P78" s="65"/>
      <c r="Q78" s="11"/>
      <c r="R78" s="55"/>
      <c r="S78" s="11"/>
      <c r="T78" s="36"/>
      <c r="U78" s="36"/>
      <c r="V78" s="113"/>
      <c r="W78" s="33"/>
    </row>
    <row r="79" spans="1:23" ht="12.75">
      <c r="A79" s="142"/>
      <c r="B79" s="16"/>
      <c r="C79" s="5"/>
      <c r="D79" s="5"/>
      <c r="E79" s="6"/>
      <c r="F79" s="6"/>
      <c r="G79" s="145"/>
      <c r="H79" s="145"/>
      <c r="I79" s="137"/>
      <c r="J79" s="78"/>
      <c r="K79" s="64"/>
      <c r="L79" s="74"/>
      <c r="M79" s="64"/>
      <c r="N79" s="64"/>
      <c r="O79" s="64"/>
      <c r="P79" s="65"/>
      <c r="Q79" s="11"/>
      <c r="R79" s="55"/>
      <c r="S79" s="11"/>
      <c r="T79" s="36"/>
      <c r="U79" s="36"/>
      <c r="V79" s="113"/>
      <c r="W79" s="33"/>
    </row>
    <row r="80" spans="1:23" ht="12.75">
      <c r="A80" s="143"/>
      <c r="B80" s="14"/>
      <c r="C80" s="7"/>
      <c r="D80" s="7"/>
      <c r="E80" s="38"/>
      <c r="F80" s="38"/>
      <c r="G80" s="147"/>
      <c r="H80" s="146"/>
      <c r="I80" s="138"/>
      <c r="J80" s="79"/>
      <c r="K80" s="66"/>
      <c r="L80" s="75"/>
      <c r="M80" s="67"/>
      <c r="N80" s="67"/>
      <c r="O80" s="67"/>
      <c r="P80" s="68"/>
      <c r="Q80" s="12"/>
      <c r="R80" s="53"/>
      <c r="S80" s="12"/>
      <c r="T80" s="34"/>
      <c r="U80" s="34"/>
      <c r="V80" s="114"/>
      <c r="W80" s="105"/>
    </row>
    <row r="81" spans="1:23" ht="12.75">
      <c r="A81" s="141" t="s">
        <v>58</v>
      </c>
      <c r="B81" s="15"/>
      <c r="C81" s="1"/>
      <c r="D81" s="1"/>
      <c r="E81" s="2"/>
      <c r="F81" s="2"/>
      <c r="G81" s="144"/>
      <c r="H81" s="144"/>
      <c r="I81" s="136"/>
      <c r="J81" s="77"/>
      <c r="K81" s="62"/>
      <c r="L81" s="73"/>
      <c r="M81" s="62"/>
      <c r="N81" s="62"/>
      <c r="O81" s="62"/>
      <c r="P81" s="63"/>
      <c r="Q81" s="10"/>
      <c r="R81" s="54"/>
      <c r="S81" s="10"/>
      <c r="T81" s="35"/>
      <c r="U81" s="35"/>
      <c r="V81" s="112"/>
      <c r="W81" s="33"/>
    </row>
    <row r="82" spans="1:23" ht="12.75">
      <c r="A82" s="142"/>
      <c r="B82" s="16"/>
      <c r="C82" s="5"/>
      <c r="D82" s="5"/>
      <c r="E82" s="6"/>
      <c r="F82" s="6"/>
      <c r="G82" s="145"/>
      <c r="H82" s="145"/>
      <c r="I82" s="137"/>
      <c r="J82" s="78"/>
      <c r="K82" s="64"/>
      <c r="L82" s="74"/>
      <c r="M82" s="64"/>
      <c r="N82" s="64"/>
      <c r="O82" s="64"/>
      <c r="P82" s="65"/>
      <c r="Q82" s="11"/>
      <c r="R82" s="55"/>
      <c r="S82" s="11"/>
      <c r="T82" s="36"/>
      <c r="U82" s="36"/>
      <c r="V82" s="113"/>
      <c r="W82" s="33"/>
    </row>
    <row r="83" spans="1:23" ht="12.75">
      <c r="A83" s="142"/>
      <c r="B83" s="16"/>
      <c r="C83" s="5"/>
      <c r="D83" s="5"/>
      <c r="E83" s="6"/>
      <c r="F83" s="6"/>
      <c r="G83" s="145"/>
      <c r="H83" s="145"/>
      <c r="I83" s="137"/>
      <c r="J83" s="78"/>
      <c r="K83" s="64"/>
      <c r="L83" s="74"/>
      <c r="M83" s="64"/>
      <c r="N83" s="64"/>
      <c r="O83" s="64"/>
      <c r="P83" s="65"/>
      <c r="Q83" s="11"/>
      <c r="R83" s="55"/>
      <c r="S83" s="11"/>
      <c r="T83" s="36"/>
      <c r="U83" s="36"/>
      <c r="V83" s="113"/>
      <c r="W83" s="33"/>
    </row>
    <row r="84" spans="1:23" ht="13.5" thickBot="1">
      <c r="A84" s="176"/>
      <c r="B84" s="30"/>
      <c r="C84" s="17"/>
      <c r="D84" s="17"/>
      <c r="E84" s="39"/>
      <c r="F84" s="39"/>
      <c r="G84" s="147"/>
      <c r="H84" s="146"/>
      <c r="I84" s="138"/>
      <c r="J84" s="80"/>
      <c r="K84" s="66"/>
      <c r="L84" s="76"/>
      <c r="M84" s="67"/>
      <c r="N84" s="67"/>
      <c r="O84" s="69"/>
      <c r="P84" s="68"/>
      <c r="Q84" s="18"/>
      <c r="R84" s="56"/>
      <c r="S84" s="18"/>
      <c r="T84" s="37"/>
      <c r="U84" s="37"/>
      <c r="V84" s="114"/>
      <c r="W84" s="105"/>
    </row>
    <row r="85" spans="1:23" ht="19.5" customHeight="1">
      <c r="A85" s="25" t="s">
        <v>25</v>
      </c>
      <c r="B85" s="148"/>
      <c r="C85" s="149"/>
      <c r="D85" s="149"/>
      <c r="E85" s="40"/>
      <c r="F85" s="40"/>
      <c r="G85" s="41">
        <f>SUM(G4:G84)</f>
        <v>1663.9600000000005</v>
      </c>
      <c r="H85" s="41">
        <f>SUM(H4:H84)</f>
        <v>1394.13</v>
      </c>
      <c r="I85" s="42">
        <f>SUM(I4:I84)</f>
        <v>232.35500000000002</v>
      </c>
      <c r="J85" s="43">
        <f>SUM(J4:J84)</f>
        <v>163.64500000000004</v>
      </c>
      <c r="K85" s="41">
        <f>SUM(K4:K84)</f>
        <v>619.4454185000001</v>
      </c>
      <c r="L85" s="44"/>
      <c r="M85" s="44"/>
      <c r="N85" s="41">
        <f>SUM(N4:N84)</f>
        <v>322.312585</v>
      </c>
      <c r="O85" s="41">
        <f>SUM(O4:O84)</f>
        <v>269.87</v>
      </c>
      <c r="P85" s="45">
        <f>SUM(P4:P84)</f>
        <v>44.97833333333334</v>
      </c>
      <c r="Q85" s="27"/>
      <c r="R85" s="49"/>
      <c r="S85" s="28"/>
      <c r="T85" s="41">
        <f>SUM(T4:T84)</f>
        <v>1197.01</v>
      </c>
      <c r="U85" s="41">
        <f>SUM(U4:U84)</f>
        <v>5439.41</v>
      </c>
      <c r="V85" s="118">
        <f>SUM(V4:V84)</f>
        <v>906.5683333333333</v>
      </c>
      <c r="W85" s="105"/>
    </row>
    <row r="86" spans="1:23" ht="16.5" customHeight="1" thickBot="1">
      <c r="A86" s="26" t="s">
        <v>26</v>
      </c>
      <c r="B86" s="150"/>
      <c r="C86" s="151"/>
      <c r="D86" s="151"/>
      <c r="E86" s="23" t="s">
        <v>28</v>
      </c>
      <c r="F86" s="23" t="s">
        <v>28</v>
      </c>
      <c r="G86" s="23" t="s">
        <v>28</v>
      </c>
      <c r="H86" s="23" t="s">
        <v>27</v>
      </c>
      <c r="I86" s="24" t="s">
        <v>27</v>
      </c>
      <c r="J86" s="29" t="s">
        <v>29</v>
      </c>
      <c r="K86" s="23" t="s">
        <v>30</v>
      </c>
      <c r="L86" s="23" t="s">
        <v>35</v>
      </c>
      <c r="M86" s="23" t="s">
        <v>31</v>
      </c>
      <c r="N86" s="23" t="s">
        <v>28</v>
      </c>
      <c r="O86" s="23" t="s">
        <v>27</v>
      </c>
      <c r="P86" s="24" t="s">
        <v>27</v>
      </c>
      <c r="Q86" s="29"/>
      <c r="R86" s="50"/>
      <c r="S86" s="23"/>
      <c r="T86" s="23" t="s">
        <v>28</v>
      </c>
      <c r="U86" s="23" t="s">
        <v>27</v>
      </c>
      <c r="V86" s="119" t="s">
        <v>27</v>
      </c>
      <c r="W86" s="20"/>
    </row>
    <row r="87" spans="1:22" ht="20.25" customHeight="1" thickTop="1">
      <c r="A87" s="21"/>
      <c r="B87" s="60" t="s">
        <v>37</v>
      </c>
      <c r="C87" s="61">
        <v>6</v>
      </c>
      <c r="D87" s="21"/>
      <c r="E87" s="20"/>
      <c r="F87" s="20"/>
      <c r="G87" s="20"/>
      <c r="H87" s="20"/>
      <c r="I87" s="22"/>
      <c r="J87" s="20"/>
      <c r="K87" s="20"/>
      <c r="L87" s="20"/>
      <c r="M87" s="20"/>
      <c r="N87" s="20"/>
      <c r="O87" s="20"/>
      <c r="P87" s="22"/>
      <c r="Q87" s="20"/>
      <c r="R87" s="139" t="s">
        <v>71</v>
      </c>
      <c r="S87" s="139"/>
      <c r="T87" s="140"/>
      <c r="U87" s="134">
        <f>SUM(V85,P85,I85)</f>
        <v>1183.9016666666666</v>
      </c>
      <c r="V87" s="135"/>
    </row>
    <row r="88" spans="17:22" ht="13.5" thickBot="1">
      <c r="Q88" s="20"/>
      <c r="R88" s="20"/>
      <c r="S88" s="20" t="s">
        <v>146</v>
      </c>
      <c r="T88" s="20"/>
      <c r="U88" s="31"/>
      <c r="V88" s="32" t="s">
        <v>27</v>
      </c>
    </row>
    <row r="89" spans="1:22" ht="13.5" thickTop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U89" s="22"/>
      <c r="V89" s="22"/>
    </row>
    <row r="90" spans="1:22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U90" s="22"/>
      <c r="V90" s="22"/>
    </row>
    <row r="91" spans="1:20" ht="12.75">
      <c r="A91" s="193"/>
      <c r="B91" s="193"/>
      <c r="C91" s="194"/>
      <c r="D91" s="194"/>
      <c r="E91" s="194"/>
      <c r="F91" s="194"/>
      <c r="G91" s="194"/>
      <c r="H91" s="194"/>
      <c r="I91" s="194"/>
      <c r="J91" s="194"/>
      <c r="K91" s="22"/>
      <c r="L91" s="22"/>
      <c r="M91" s="22"/>
      <c r="N91" s="22"/>
      <c r="O91" s="22"/>
      <c r="P91" s="22"/>
      <c r="S91" s="8"/>
      <c r="T91" t="s">
        <v>18</v>
      </c>
    </row>
    <row r="92" spans="1:20" ht="12.75">
      <c r="A92" s="195"/>
      <c r="B92" s="195"/>
      <c r="C92" s="196"/>
      <c r="D92" s="196"/>
      <c r="E92" s="196"/>
      <c r="F92" s="196"/>
      <c r="G92" s="196"/>
      <c r="H92" s="196"/>
      <c r="I92" s="196"/>
      <c r="J92" s="196"/>
      <c r="K92" s="22"/>
      <c r="L92" s="22"/>
      <c r="M92" s="22"/>
      <c r="N92" s="22"/>
      <c r="O92" s="22"/>
      <c r="P92" s="22"/>
      <c r="T92" t="s">
        <v>63</v>
      </c>
    </row>
    <row r="93" spans="1:20" ht="12.75">
      <c r="A93" s="195"/>
      <c r="B93" s="195"/>
      <c r="C93" s="197"/>
      <c r="D93" s="197"/>
      <c r="E93" s="198"/>
      <c r="F93" s="198"/>
      <c r="G93" s="197"/>
      <c r="H93" s="197"/>
      <c r="I93" s="197"/>
      <c r="J93" s="197"/>
      <c r="K93" s="197"/>
      <c r="L93" s="193"/>
      <c r="M93" s="193"/>
      <c r="N93" s="193"/>
      <c r="O93" s="193"/>
      <c r="P93" s="193"/>
      <c r="Q93" s="192"/>
      <c r="T93" t="s">
        <v>64</v>
      </c>
    </row>
    <row r="94" spans="1:17" ht="12.75">
      <c r="A94" s="199"/>
      <c r="B94" s="71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71"/>
    </row>
    <row r="95" spans="1:21" ht="12.75">
      <c r="A95" s="199"/>
      <c r="B95" s="71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71"/>
      <c r="S95" s="189" t="s">
        <v>145</v>
      </c>
      <c r="T95" s="189"/>
      <c r="U95" s="189"/>
    </row>
    <row r="96" spans="1:17" ht="12.75">
      <c r="A96" s="199"/>
      <c r="B96" s="71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71"/>
    </row>
    <row r="97" spans="1:17" ht="12.75">
      <c r="A97" s="199"/>
      <c r="B97" s="71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71"/>
    </row>
    <row r="98" spans="1:17" ht="12.75">
      <c r="A98" s="199"/>
      <c r="B98" s="71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71"/>
    </row>
    <row r="99" spans="1:17" ht="12.75">
      <c r="A99" s="199"/>
      <c r="B99" s="71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71"/>
    </row>
    <row r="100" spans="2:14" ht="12.7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</row>
    <row r="102" ht="12.75">
      <c r="B102" s="71"/>
    </row>
    <row r="103" spans="2:4" ht="12.75">
      <c r="B103" s="71"/>
      <c r="D103" s="59"/>
    </row>
    <row r="104" spans="2:4" ht="12.75">
      <c r="B104" s="71"/>
      <c r="D104" s="59"/>
    </row>
    <row r="105" spans="2:4" ht="12.75">
      <c r="B105" s="71"/>
      <c r="D105" s="59"/>
    </row>
    <row r="106" spans="2:4" ht="12.75">
      <c r="B106" s="71"/>
      <c r="D106" s="59"/>
    </row>
    <row r="107" ht="12.75">
      <c r="D107" s="59"/>
    </row>
  </sheetData>
  <mergeCells count="189">
    <mergeCell ref="C96:D96"/>
    <mergeCell ref="K94:L94"/>
    <mergeCell ref="K95:L95"/>
    <mergeCell ref="M95:N95"/>
    <mergeCell ref="M94:N94"/>
    <mergeCell ref="S95:U95"/>
    <mergeCell ref="X11:Z11"/>
    <mergeCell ref="X12:Z12"/>
    <mergeCell ref="C95:D95"/>
    <mergeCell ref="C93:D93"/>
    <mergeCell ref="A91:J91"/>
    <mergeCell ref="E93:F93"/>
    <mergeCell ref="E94:F94"/>
    <mergeCell ref="E95:F95"/>
    <mergeCell ref="M93:N93"/>
    <mergeCell ref="O98:P98"/>
    <mergeCell ref="O99:P99"/>
    <mergeCell ref="P7:P8"/>
    <mergeCell ref="G95:H95"/>
    <mergeCell ref="G96:H96"/>
    <mergeCell ref="G97:H97"/>
    <mergeCell ref="G98:H98"/>
    <mergeCell ref="G99:H99"/>
    <mergeCell ref="K97:L97"/>
    <mergeCell ref="K98:L98"/>
    <mergeCell ref="E96:F96"/>
    <mergeCell ref="R2:R3"/>
    <mergeCell ref="I99:J99"/>
    <mergeCell ref="K99:L99"/>
    <mergeCell ref="M99:N99"/>
    <mergeCell ref="O93:P93"/>
    <mergeCell ref="O94:P94"/>
    <mergeCell ref="O95:P95"/>
    <mergeCell ref="O96:P96"/>
    <mergeCell ref="O97:P97"/>
    <mergeCell ref="M98:N98"/>
    <mergeCell ref="M97:N97"/>
    <mergeCell ref="M96:N96"/>
    <mergeCell ref="I98:J98"/>
    <mergeCell ref="I97:J97"/>
    <mergeCell ref="I96:J96"/>
    <mergeCell ref="K96:L96"/>
    <mergeCell ref="C97:D97"/>
    <mergeCell ref="C98:D98"/>
    <mergeCell ref="C99:D99"/>
    <mergeCell ref="I94:J94"/>
    <mergeCell ref="I95:J95"/>
    <mergeCell ref="C94:D94"/>
    <mergeCell ref="G94:H94"/>
    <mergeCell ref="E99:F99"/>
    <mergeCell ref="E98:F98"/>
    <mergeCell ref="E97:F97"/>
    <mergeCell ref="G93:H93"/>
    <mergeCell ref="I93:J93"/>
    <mergeCell ref="K93:L93"/>
    <mergeCell ref="J7:J8"/>
    <mergeCell ref="K7:K8"/>
    <mergeCell ref="L7:L8"/>
    <mergeCell ref="I69:I72"/>
    <mergeCell ref="H7:H8"/>
    <mergeCell ref="I7:I8"/>
    <mergeCell ref="I25:I28"/>
    <mergeCell ref="N7:N8"/>
    <mergeCell ref="O7:O8"/>
    <mergeCell ref="M7:M8"/>
    <mergeCell ref="O4:O6"/>
    <mergeCell ref="P4:P6"/>
    <mergeCell ref="D4:D6"/>
    <mergeCell ref="C4:C6"/>
    <mergeCell ref="K4:K6"/>
    <mergeCell ref="L4:L6"/>
    <mergeCell ref="M4:M6"/>
    <mergeCell ref="N4:N6"/>
    <mergeCell ref="J4:J6"/>
    <mergeCell ref="I4:I6"/>
    <mergeCell ref="A81:A84"/>
    <mergeCell ref="G81:G84"/>
    <mergeCell ref="H81:H84"/>
    <mergeCell ref="A4:A6"/>
    <mergeCell ref="E4:E6"/>
    <mergeCell ref="F4:F6"/>
    <mergeCell ref="G4:G6"/>
    <mergeCell ref="H4:H6"/>
    <mergeCell ref="B4:B6"/>
    <mergeCell ref="A7:A8"/>
    <mergeCell ref="A77:A80"/>
    <mergeCell ref="G77:G80"/>
    <mergeCell ref="H77:H80"/>
    <mergeCell ref="I77:I80"/>
    <mergeCell ref="A65:A68"/>
    <mergeCell ref="G65:G68"/>
    <mergeCell ref="H65:H68"/>
    <mergeCell ref="I73:I76"/>
    <mergeCell ref="A73:A76"/>
    <mergeCell ref="G73:G76"/>
    <mergeCell ref="H73:H76"/>
    <mergeCell ref="A69:A72"/>
    <mergeCell ref="G69:G72"/>
    <mergeCell ref="H69:H72"/>
    <mergeCell ref="A61:A64"/>
    <mergeCell ref="G61:G64"/>
    <mergeCell ref="H61:H64"/>
    <mergeCell ref="I61:I64"/>
    <mergeCell ref="A49:A52"/>
    <mergeCell ref="G49:G52"/>
    <mergeCell ref="H49:H52"/>
    <mergeCell ref="I57:I60"/>
    <mergeCell ref="A57:A60"/>
    <mergeCell ref="G57:G60"/>
    <mergeCell ref="H57:H60"/>
    <mergeCell ref="A53:A56"/>
    <mergeCell ref="G53:G56"/>
    <mergeCell ref="H53:H56"/>
    <mergeCell ref="A45:A48"/>
    <mergeCell ref="G45:G48"/>
    <mergeCell ref="H45:H48"/>
    <mergeCell ref="I45:I48"/>
    <mergeCell ref="A41:A44"/>
    <mergeCell ref="G41:G44"/>
    <mergeCell ref="H41:H44"/>
    <mergeCell ref="A37:A40"/>
    <mergeCell ref="G37:G40"/>
    <mergeCell ref="H37:H40"/>
    <mergeCell ref="B7:B8"/>
    <mergeCell ref="A33:A36"/>
    <mergeCell ref="G33:G36"/>
    <mergeCell ref="H33:H36"/>
    <mergeCell ref="C7:C8"/>
    <mergeCell ref="D7:D8"/>
    <mergeCell ref="E7:E8"/>
    <mergeCell ref="F7:F8"/>
    <mergeCell ref="G7:G8"/>
    <mergeCell ref="A29:A32"/>
    <mergeCell ref="G29:G32"/>
    <mergeCell ref="I29:I32"/>
    <mergeCell ref="A25:A28"/>
    <mergeCell ref="G25:G28"/>
    <mergeCell ref="H25:H28"/>
    <mergeCell ref="A9:A12"/>
    <mergeCell ref="T2:T3"/>
    <mergeCell ref="G9:G12"/>
    <mergeCell ref="I2:I3"/>
    <mergeCell ref="H9:H12"/>
    <mergeCell ref="I9:I12"/>
    <mergeCell ref="Q2:Q3"/>
    <mergeCell ref="K2:K3"/>
    <mergeCell ref="M2:M3"/>
    <mergeCell ref="O2:O3"/>
    <mergeCell ref="Q1:V1"/>
    <mergeCell ref="V2:V3"/>
    <mergeCell ref="B1:I1"/>
    <mergeCell ref="J1:P1"/>
    <mergeCell ref="G2:G3"/>
    <mergeCell ref="F2:F3"/>
    <mergeCell ref="J2:J3"/>
    <mergeCell ref="L2:L3"/>
    <mergeCell ref="P2:P3"/>
    <mergeCell ref="E2:E3"/>
    <mergeCell ref="A2:A3"/>
    <mergeCell ref="B2:B3"/>
    <mergeCell ref="C2:C3"/>
    <mergeCell ref="H2:H3"/>
    <mergeCell ref="D2:D3"/>
    <mergeCell ref="B85:D86"/>
    <mergeCell ref="I21:I24"/>
    <mergeCell ref="U2:U3"/>
    <mergeCell ref="S2:S3"/>
    <mergeCell ref="H29:H32"/>
    <mergeCell ref="G13:G16"/>
    <mergeCell ref="H13:H16"/>
    <mergeCell ref="H17:H20"/>
    <mergeCell ref="G17:G20"/>
    <mergeCell ref="N2:N3"/>
    <mergeCell ref="A21:A24"/>
    <mergeCell ref="H21:H24"/>
    <mergeCell ref="I13:I16"/>
    <mergeCell ref="I17:I20"/>
    <mergeCell ref="A13:A16"/>
    <mergeCell ref="G21:G24"/>
    <mergeCell ref="A17:A20"/>
    <mergeCell ref="U87:V87"/>
    <mergeCell ref="I33:I36"/>
    <mergeCell ref="I49:I52"/>
    <mergeCell ref="I65:I68"/>
    <mergeCell ref="I81:I84"/>
    <mergeCell ref="R87:T87"/>
    <mergeCell ref="I37:I40"/>
    <mergeCell ref="I53:I56"/>
    <mergeCell ref="I41:I44"/>
  </mergeCell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135.00390625" style="0" customWidth="1"/>
  </cols>
  <sheetData>
    <row r="1" spans="1:2" ht="12.75">
      <c r="A1" s="46" t="s">
        <v>38</v>
      </c>
      <c r="B1" s="46" t="s">
        <v>39</v>
      </c>
    </row>
    <row r="2" spans="1:16" ht="12.75">
      <c r="A2" s="19">
        <v>1</v>
      </c>
      <c r="B2" s="19" t="s">
        <v>70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2.75">
      <c r="A3" s="19">
        <v>2</v>
      </c>
      <c r="B3" s="19" t="s">
        <v>147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2.75">
      <c r="A4" s="19">
        <v>3</v>
      </c>
      <c r="B4" s="19" t="s">
        <v>148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2.75">
      <c r="A5" s="19">
        <v>4</v>
      </c>
      <c r="B5" s="19" t="s">
        <v>149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2.75">
      <c r="A6" s="19">
        <v>5</v>
      </c>
      <c r="B6" s="19" t="s">
        <v>153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:F1"/>
    </sheetView>
  </sheetViews>
  <sheetFormatPr defaultColWidth="11.421875" defaultRowHeight="12.75"/>
  <cols>
    <col min="1" max="1" width="37.8515625" style="0" bestFit="1" customWidth="1"/>
    <col min="2" max="2" width="19.28125" style="0" bestFit="1" customWidth="1"/>
    <col min="3" max="3" width="17.7109375" style="0" customWidth="1"/>
    <col min="4" max="4" width="18.28125" style="0" bestFit="1" customWidth="1"/>
    <col min="5" max="5" width="15.421875" style="0" customWidth="1"/>
    <col min="6" max="6" width="26.8515625" style="0" bestFit="1" customWidth="1"/>
  </cols>
  <sheetData>
    <row r="1" spans="1:6" ht="12.75">
      <c r="A1" s="190" t="s">
        <v>174</v>
      </c>
      <c r="B1" s="190"/>
      <c r="C1" s="190"/>
      <c r="D1" s="190"/>
      <c r="E1" s="190"/>
      <c r="F1" s="190"/>
    </row>
    <row r="3" spans="1:6" ht="12.75">
      <c r="A3" t="s">
        <v>178</v>
      </c>
      <c r="B3" t="s">
        <v>185</v>
      </c>
      <c r="C3" t="s">
        <v>179</v>
      </c>
      <c r="D3" t="s">
        <v>180</v>
      </c>
      <c r="E3" s="121">
        <v>36.02</v>
      </c>
      <c r="F3" s="120" t="s">
        <v>183</v>
      </c>
    </row>
    <row r="4" spans="1:6" ht="12.75">
      <c r="A4" t="s">
        <v>175</v>
      </c>
      <c r="B4" t="s">
        <v>186</v>
      </c>
      <c r="C4" t="s">
        <v>181</v>
      </c>
      <c r="D4" t="s">
        <v>182</v>
      </c>
      <c r="E4" s="121">
        <v>139.92</v>
      </c>
      <c r="F4" s="120" t="s">
        <v>184</v>
      </c>
    </row>
    <row r="5" spans="1:5" ht="12.75">
      <c r="A5" t="s">
        <v>176</v>
      </c>
      <c r="B5" t="s">
        <v>197</v>
      </c>
      <c r="C5" t="s">
        <v>198</v>
      </c>
      <c r="D5" t="s">
        <v>196</v>
      </c>
      <c r="E5" t="s">
        <v>195</v>
      </c>
    </row>
    <row r="6" spans="1:5" ht="12.75">
      <c r="A6" t="s">
        <v>177</v>
      </c>
      <c r="B6" t="s">
        <v>199</v>
      </c>
      <c r="C6" t="s">
        <v>201</v>
      </c>
      <c r="D6" t="s">
        <v>200</v>
      </c>
      <c r="E6" t="s">
        <v>202</v>
      </c>
    </row>
    <row r="8" spans="1:5" ht="12.75">
      <c r="A8" t="s">
        <v>154</v>
      </c>
      <c r="B8" t="s">
        <v>188</v>
      </c>
      <c r="C8" t="s">
        <v>158</v>
      </c>
      <c r="D8" t="s">
        <v>159</v>
      </c>
      <c r="E8" t="s">
        <v>160</v>
      </c>
    </row>
    <row r="9" spans="1:5" ht="12.75">
      <c r="A9" t="s">
        <v>155</v>
      </c>
      <c r="B9" t="s">
        <v>187</v>
      </c>
      <c r="C9" t="s">
        <v>162</v>
      </c>
      <c r="D9" t="s">
        <v>161</v>
      </c>
      <c r="E9" t="s">
        <v>163</v>
      </c>
    </row>
    <row r="10" spans="1:5" ht="12.75">
      <c r="A10" t="s">
        <v>192</v>
      </c>
      <c r="D10" t="s">
        <v>193</v>
      </c>
      <c r="E10" t="s">
        <v>194</v>
      </c>
    </row>
    <row r="11" spans="1:5" ht="12.75">
      <c r="A11" t="s">
        <v>156</v>
      </c>
      <c r="B11" t="s">
        <v>164</v>
      </c>
      <c r="C11" t="s">
        <v>165</v>
      </c>
      <c r="D11" t="s">
        <v>166</v>
      </c>
      <c r="E11" t="s">
        <v>167</v>
      </c>
    </row>
    <row r="12" spans="1:6" ht="12.75">
      <c r="A12" t="s">
        <v>168</v>
      </c>
      <c r="B12" t="s">
        <v>169</v>
      </c>
      <c r="C12" t="s">
        <v>170</v>
      </c>
      <c r="D12" t="s">
        <v>189</v>
      </c>
      <c r="E12" s="59" t="s">
        <v>171</v>
      </c>
      <c r="F12" t="s">
        <v>191</v>
      </c>
    </row>
    <row r="13" spans="1:6" ht="12.75">
      <c r="A13" t="s">
        <v>157</v>
      </c>
      <c r="D13" t="s">
        <v>172</v>
      </c>
      <c r="E13" t="s">
        <v>173</v>
      </c>
      <c r="F13" t="s">
        <v>190</v>
      </c>
    </row>
    <row r="15" spans="1:3" ht="12.75">
      <c r="A15" t="s">
        <v>216</v>
      </c>
      <c r="B15" t="s">
        <v>215</v>
      </c>
      <c r="C15" t="s">
        <v>217</v>
      </c>
    </row>
    <row r="16" spans="1:3" ht="12.75">
      <c r="A16" t="s">
        <v>203</v>
      </c>
      <c r="B16" s="19">
        <v>7</v>
      </c>
      <c r="C16" s="108">
        <v>19.2</v>
      </c>
    </row>
    <row r="17" spans="1:3" ht="12.75">
      <c r="A17" t="s">
        <v>204</v>
      </c>
      <c r="B17" s="19">
        <v>2</v>
      </c>
      <c r="C17" s="108">
        <v>8.56</v>
      </c>
    </row>
    <row r="18" spans="1:3" ht="12.75">
      <c r="A18" t="s">
        <v>205</v>
      </c>
      <c r="B18" s="19">
        <v>4</v>
      </c>
      <c r="C18" s="108">
        <v>17.67</v>
      </c>
    </row>
    <row r="19" spans="1:3" ht="12.75">
      <c r="A19" t="s">
        <v>214</v>
      </c>
      <c r="B19" s="19">
        <v>4</v>
      </c>
      <c r="C19" s="108">
        <v>9.77</v>
      </c>
    </row>
    <row r="20" spans="1:3" ht="12.75">
      <c r="A20" t="s">
        <v>206</v>
      </c>
      <c r="B20" s="19">
        <v>2</v>
      </c>
      <c r="C20" s="108">
        <v>6.37</v>
      </c>
    </row>
    <row r="21" spans="1:3" ht="12.75">
      <c r="A21" t="s">
        <v>207</v>
      </c>
      <c r="B21" s="19">
        <v>1</v>
      </c>
      <c r="C21" s="108">
        <v>4.95</v>
      </c>
    </row>
    <row r="22" spans="1:3" ht="12.75">
      <c r="A22" t="s">
        <v>208</v>
      </c>
      <c r="B22" s="19">
        <v>1</v>
      </c>
      <c r="C22" s="108">
        <v>4.31</v>
      </c>
    </row>
    <row r="23" spans="1:3" ht="12.75">
      <c r="A23" t="s">
        <v>212</v>
      </c>
      <c r="B23" s="19">
        <v>1</v>
      </c>
      <c r="C23" s="108">
        <v>4.68</v>
      </c>
    </row>
    <row r="24" spans="1:3" ht="12.75">
      <c r="A24" t="s">
        <v>213</v>
      </c>
      <c r="B24" s="19">
        <v>1</v>
      </c>
      <c r="C24" s="108">
        <v>5.46</v>
      </c>
    </row>
    <row r="25" spans="1:3" ht="12.75">
      <c r="A25" t="s">
        <v>209</v>
      </c>
      <c r="B25" s="19">
        <v>1</v>
      </c>
      <c r="C25" s="108">
        <v>5.5</v>
      </c>
    </row>
    <row r="26" spans="1:3" ht="12.75">
      <c r="A26" t="s">
        <v>210</v>
      </c>
      <c r="B26" s="19">
        <v>1</v>
      </c>
      <c r="C26" s="108">
        <v>11.81</v>
      </c>
    </row>
    <row r="27" spans="1:3" ht="12.75">
      <c r="A27" t="s">
        <v>211</v>
      </c>
      <c r="B27" s="19">
        <v>1</v>
      </c>
      <c r="C27" s="108">
        <v>4.52</v>
      </c>
    </row>
    <row r="29" ht="12.75">
      <c r="A29" t="s">
        <v>218</v>
      </c>
    </row>
  </sheetData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:J1"/>
    </sheetView>
  </sheetViews>
  <sheetFormatPr defaultColWidth="11.421875" defaultRowHeight="12.75"/>
  <cols>
    <col min="1" max="1" width="15.140625" style="0" bestFit="1" customWidth="1"/>
    <col min="2" max="2" width="10.140625" style="0" customWidth="1"/>
    <col min="3" max="3" width="9.8515625" style="0" bestFit="1" customWidth="1"/>
    <col min="4" max="4" width="9.7109375" style="0" customWidth="1"/>
    <col min="5" max="5" width="14.421875" style="0" bestFit="1" customWidth="1"/>
  </cols>
  <sheetData>
    <row r="1" spans="1:10" ht="12.75">
      <c r="A1" s="191" t="s">
        <v>220</v>
      </c>
      <c r="B1" s="191"/>
      <c r="C1" s="191"/>
      <c r="D1" s="191"/>
      <c r="E1" s="191"/>
      <c r="F1" s="191"/>
      <c r="G1" s="191"/>
      <c r="H1" s="191"/>
      <c r="I1" s="191"/>
      <c r="J1" s="191"/>
    </row>
    <row r="5" spans="1:6" ht="12.75">
      <c r="A5" t="s">
        <v>65</v>
      </c>
      <c r="B5" t="s">
        <v>219</v>
      </c>
      <c r="C5" t="s">
        <v>22</v>
      </c>
      <c r="D5" t="s">
        <v>23</v>
      </c>
      <c r="E5" t="s">
        <v>4</v>
      </c>
      <c r="F5" t="s">
        <v>24</v>
      </c>
    </row>
    <row r="6" spans="1:6" ht="12.75">
      <c r="A6" s="108">
        <v>18</v>
      </c>
      <c r="B6" s="108">
        <v>537.5</v>
      </c>
      <c r="C6" s="108">
        <v>185.67</v>
      </c>
      <c r="D6" s="108">
        <v>44.98</v>
      </c>
      <c r="E6" s="108">
        <v>232.36</v>
      </c>
      <c r="F6" s="108">
        <v>165.4</v>
      </c>
    </row>
    <row r="23" spans="1:10" ht="12.75">
      <c r="A23" s="191" t="s">
        <v>221</v>
      </c>
      <c r="B23" s="191"/>
      <c r="C23" s="191"/>
      <c r="D23" s="191"/>
      <c r="E23" s="191"/>
      <c r="F23" s="191"/>
      <c r="G23" s="191"/>
      <c r="H23" s="191"/>
      <c r="I23" s="191"/>
      <c r="J23" s="191"/>
    </row>
    <row r="26" spans="1:2" ht="12.75">
      <c r="A26" t="s">
        <v>203</v>
      </c>
      <c r="B26" s="108">
        <v>19.2</v>
      </c>
    </row>
    <row r="27" spans="1:2" ht="12.75">
      <c r="A27" t="s">
        <v>204</v>
      </c>
      <c r="B27" s="108">
        <v>8.56</v>
      </c>
    </row>
    <row r="28" spans="1:2" ht="12.75">
      <c r="A28" t="s">
        <v>205</v>
      </c>
      <c r="B28" s="108">
        <v>17.67</v>
      </c>
    </row>
    <row r="29" spans="1:2" ht="12.75">
      <c r="A29" t="s">
        <v>214</v>
      </c>
      <c r="B29" s="108">
        <v>9.77</v>
      </c>
    </row>
    <row r="30" spans="1:2" ht="12.75">
      <c r="A30" t="s">
        <v>206</v>
      </c>
      <c r="B30" s="108">
        <v>6.37</v>
      </c>
    </row>
    <row r="31" spans="1:2" ht="12.75">
      <c r="A31" t="s">
        <v>207</v>
      </c>
      <c r="B31" s="108">
        <v>4.95</v>
      </c>
    </row>
    <row r="32" spans="1:2" ht="12.75">
      <c r="A32" t="s">
        <v>208</v>
      </c>
      <c r="B32" s="108">
        <v>4.31</v>
      </c>
    </row>
    <row r="33" spans="1:2" ht="12.75">
      <c r="A33" t="s">
        <v>212</v>
      </c>
      <c r="B33" s="108">
        <v>4.68</v>
      </c>
    </row>
    <row r="34" spans="1:2" ht="12.75">
      <c r="A34" t="s">
        <v>213</v>
      </c>
      <c r="B34" s="108">
        <v>5.46</v>
      </c>
    </row>
    <row r="35" spans="1:2" ht="12.75">
      <c r="A35" t="s">
        <v>209</v>
      </c>
      <c r="B35" s="108">
        <v>5.5</v>
      </c>
    </row>
    <row r="36" spans="1:2" ht="12.75">
      <c r="A36" t="s">
        <v>210</v>
      </c>
      <c r="B36" s="108">
        <v>11.81</v>
      </c>
    </row>
    <row r="37" spans="1:2" ht="12.75">
      <c r="A37" t="s">
        <v>211</v>
      </c>
      <c r="B37" s="108">
        <v>4.52</v>
      </c>
    </row>
  </sheetData>
  <mergeCells count="2">
    <mergeCell ref="A23:J23"/>
    <mergeCell ref="A1:J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RAM-Brand of Fantastic Dreams</dc:creator>
  <cp:keywords/>
  <dc:description/>
  <cp:lastModifiedBy>Chris</cp:lastModifiedBy>
  <cp:lastPrinted>2004-04-23T16:08:33Z</cp:lastPrinted>
  <dcterms:created xsi:type="dcterms:W3CDTF">2001-11-28T20:49:11Z</dcterms:created>
  <dcterms:modified xsi:type="dcterms:W3CDTF">2009-01-09T15:45:14Z</dcterms:modified>
  <cp:category/>
  <cp:version/>
  <cp:contentType/>
  <cp:contentStatus/>
</cp:coreProperties>
</file>