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ten" sheetId="1" r:id="rId1"/>
    <sheet name="Statistik" sheetId="2" r:id="rId2"/>
  </sheets>
  <definedNames>
    <definedName name="_xlnm.Print_Area" localSheetId="0">'Kosten'!$A$1:$X$79</definedName>
  </definedNames>
  <calcPr fullCalcOnLoad="1"/>
</workbook>
</file>

<file path=xl/sharedStrings.xml><?xml version="1.0" encoding="utf-8"?>
<sst xmlns="http://schemas.openxmlformats.org/spreadsheetml/2006/main" count="227" uniqueCount="168">
  <si>
    <t>Datum</t>
  </si>
  <si>
    <t>Art</t>
  </si>
  <si>
    <t>EUR</t>
  </si>
  <si>
    <t>Übernachtungen</t>
  </si>
  <si>
    <t>Mahlzeiten / Einkäufe Nahrungsmittel</t>
  </si>
  <si>
    <t xml:space="preserve">Programm / Eintritte </t>
  </si>
  <si>
    <t>Sonstiges (Souvenirs, private Einkäufe, etc.)</t>
  </si>
  <si>
    <t>Unterkunft</t>
  </si>
  <si>
    <t>Leistung</t>
  </si>
  <si>
    <t>Zimmer- preis      [EUR]</t>
  </si>
  <si>
    <t>Preis   p. P. [EUR]</t>
  </si>
  <si>
    <t>Gesamt- kosten [EUR]</t>
  </si>
  <si>
    <t>Kosten p. P. [EUR]</t>
  </si>
  <si>
    <t>Einheit</t>
  </si>
  <si>
    <t>Summe</t>
  </si>
  <si>
    <t>Anzahl Personen:</t>
  </si>
  <si>
    <t>Legende:</t>
  </si>
  <si>
    <t>Bew.</t>
  </si>
  <si>
    <t>Transport</t>
  </si>
  <si>
    <t>Gesamt- kosten  [EUR]</t>
  </si>
  <si>
    <t>Gesamt- kosten    [EUR]</t>
  </si>
  <si>
    <t>Gesamt- kosten   [EUR]</t>
  </si>
  <si>
    <t>Essen</t>
  </si>
  <si>
    <t>Sonstiges</t>
  </si>
  <si>
    <t>Frühstück</t>
  </si>
  <si>
    <t>Auto:</t>
  </si>
  <si>
    <t>Plaus Chris:</t>
  </si>
  <si>
    <t>Plaus Martin:</t>
  </si>
  <si>
    <t>21.05.17         So</t>
  </si>
  <si>
    <t>22.05.17           Mo</t>
  </si>
  <si>
    <t>23.05.17                   Di</t>
  </si>
  <si>
    <t>24.05.17                     Mi</t>
  </si>
  <si>
    <t>25.05.17                Do</t>
  </si>
  <si>
    <t>26.05.17           Fr</t>
  </si>
  <si>
    <t>27.05.17           Sa</t>
  </si>
  <si>
    <t>28.05.17                So</t>
  </si>
  <si>
    <t>29.05.17               Mo</t>
  </si>
  <si>
    <t>San Nazaro Al Parco</t>
  </si>
  <si>
    <t>Via San Nazaro 51</t>
  </si>
  <si>
    <t>37129 Verona</t>
  </si>
  <si>
    <t>Apt mit 2 SZ</t>
  </si>
  <si>
    <t>Du/WC, AC,</t>
  </si>
  <si>
    <t>á 1x Queen</t>
  </si>
  <si>
    <t>Relax</t>
  </si>
  <si>
    <t>Via Gomitolo dell'Oro 2</t>
  </si>
  <si>
    <t>50123 Florenz</t>
  </si>
  <si>
    <t>Camping Villa Torre Pendente</t>
  </si>
  <si>
    <t>Via delle Cascine 86</t>
  </si>
  <si>
    <t>56122 Pisa</t>
  </si>
  <si>
    <t>Mobilehome</t>
  </si>
  <si>
    <t>mit 2 SZ mit</t>
  </si>
  <si>
    <t xml:space="preserve">1x Queen, </t>
  </si>
  <si>
    <t>3x Einzel,</t>
  </si>
  <si>
    <t>La Loggia Villa Gloria ***</t>
  </si>
  <si>
    <t>SP 222 Chiantigiana - Loc. Macialla 1</t>
  </si>
  <si>
    <t>53019 Quercegrossa</t>
  </si>
  <si>
    <t>Suite mit 2 SZ</t>
  </si>
  <si>
    <t>mit 1x Queen,</t>
  </si>
  <si>
    <t>2x Einzel,</t>
  </si>
  <si>
    <t>BB Hotels Aparthotel Arcimboldi</t>
  </si>
  <si>
    <t>Viale Sarca 90, Bicocca - Zara</t>
  </si>
  <si>
    <t>20125 Milano</t>
  </si>
  <si>
    <t>Suite mit 3 SZ</t>
  </si>
  <si>
    <t>2x Du/WC, AC</t>
  </si>
  <si>
    <t>KS, WiFi, TV</t>
  </si>
  <si>
    <t>KS, WiFi+, TV</t>
  </si>
  <si>
    <t>10-Tages-Vignette Österreich</t>
  </si>
  <si>
    <t>Brennerautobahn Maut</t>
  </si>
  <si>
    <t>Maut Brenner-Verona</t>
  </si>
  <si>
    <t>Mittagessen McDonalds Brenner (2x Kaffee)</t>
  </si>
  <si>
    <t>Abendessen Pizzeria Verona</t>
  </si>
  <si>
    <t>Eintritt 4 Kirchen Verona</t>
  </si>
  <si>
    <t>Einkauf Supermarkt Verona</t>
  </si>
  <si>
    <t>Mittagessen Amburgheria Verona</t>
  </si>
  <si>
    <t>Bäckerei Verona</t>
  </si>
  <si>
    <t>Eisdiele / 2x Cappucino + 1x Bier Verona</t>
  </si>
  <si>
    <t>7 Ansichtskarten</t>
  </si>
  <si>
    <t>7 Briefmarken</t>
  </si>
  <si>
    <t>Maut Verona-Florenz</t>
  </si>
  <si>
    <t>Mittagessen Bufalo Trippone Florenz</t>
  </si>
  <si>
    <t>Parken Florenz Mercato Central, 3 h</t>
  </si>
  <si>
    <t>Abendessen Restaurant Atlantic Florenz</t>
  </si>
  <si>
    <t>Frühstück aus Einkauf, Florenz</t>
  </si>
  <si>
    <t>Frühstück aus Einkauf, Verona</t>
  </si>
  <si>
    <t>Spende Anti-Drogen-Kampagne</t>
  </si>
  <si>
    <t>Einkauf Carrefour Florenz</t>
  </si>
  <si>
    <t>Einkauf Supermarkt Innenstadt Florenz</t>
  </si>
  <si>
    <t>Mittagessen Restaurant Atlantic Florenz</t>
  </si>
  <si>
    <t>Café Ricchi, 4x Eis</t>
  </si>
  <si>
    <t>2 Briefmarken</t>
  </si>
  <si>
    <t>1 Ansichtskarte</t>
  </si>
  <si>
    <t>Parken Florenz Parterre, 2 Tage</t>
  </si>
  <si>
    <t>Maut Florenz-Lucca</t>
  </si>
  <si>
    <t>Mittagessen Pizzeria Sbragia Lucca</t>
  </si>
  <si>
    <t>Maut Lucca-Pisa</t>
  </si>
  <si>
    <t>Holzzug für Fabian, Pisa</t>
  </si>
  <si>
    <t>Abendessen aus Einkauf, Pisa</t>
  </si>
  <si>
    <t>Abendessen aus Einkauf, Florenz</t>
  </si>
  <si>
    <t>Frühstück aus Einkauf, Pisa</t>
  </si>
  <si>
    <t>Mittagessen aus Einkauf, Cinque Terre NP</t>
  </si>
  <si>
    <t>4x Cinque Terre Card (NP+Zug)</t>
  </si>
  <si>
    <t>Maut Pisa-La Spezia</t>
  </si>
  <si>
    <t>Maut La Spezia-Pisa</t>
  </si>
  <si>
    <t>Abendessen Restaurant Campingplatz</t>
  </si>
  <si>
    <t>2x Toilette Siena</t>
  </si>
  <si>
    <t>Eintritt Dom Siena</t>
  </si>
  <si>
    <t>Parken Siena La Fortezza, 5 h</t>
  </si>
  <si>
    <t>Einkauf Getränke Spar Quercegrossa</t>
  </si>
  <si>
    <t>Einkauf Mittagssnacks Siena</t>
  </si>
  <si>
    <t>Abendessen Osteria Quercegrossa (3 Pers)</t>
  </si>
  <si>
    <t>2x Cappucino Hotel Villa Gloria</t>
  </si>
  <si>
    <t>Parken San Marino, 3.5 h</t>
  </si>
  <si>
    <t>Frühstück im Hotel Villa Gloria</t>
  </si>
  <si>
    <t>Mittagessen im Imbiss San Marino</t>
  </si>
  <si>
    <t>Tanken ENI Wiesing, 45.14l  á 1.114 EUR</t>
  </si>
  <si>
    <t>Tanken San Marino, 32.92 l á 1.215 EUR</t>
  </si>
  <si>
    <t>Einkauf Getränke Minimarkt Milano</t>
  </si>
  <si>
    <t>Area C-Ticket Milano Innenstadt EU4</t>
  </si>
  <si>
    <t>Eintritt Dom Milano</t>
  </si>
  <si>
    <t>Frühstück McDonalds Milano</t>
  </si>
  <si>
    <t>Bäckerei Splügenpass</t>
  </si>
  <si>
    <t>Abendessen Barfüßer Memmingen (5 Pers.)</t>
  </si>
  <si>
    <t>Tanken Marktkauf Ingolstadt, 80.68 l á 1.139 EUR</t>
  </si>
  <si>
    <t>Einkauf Ipmercato Carrefour Pisa</t>
  </si>
  <si>
    <t>Parken La Rinascente Dom Milano, 3 h</t>
  </si>
  <si>
    <t>Muffins McDonalds Milano</t>
  </si>
  <si>
    <t>Maut Rimini-Fidenza</t>
  </si>
  <si>
    <t>Maut Fidenza-Milano</t>
  </si>
  <si>
    <t>Abendessen McDonalds Fidenza</t>
  </si>
  <si>
    <t>Tanken Esso La Spezia, 50 l á 1.309 EUR</t>
  </si>
  <si>
    <t>Italien</t>
  </si>
  <si>
    <t>Kosten gesamt</t>
  </si>
  <si>
    <t>Kosten p.P.</t>
  </si>
  <si>
    <t>blau = Barausgabe Christoph</t>
  </si>
  <si>
    <t>grün = VISA-Karten-Zahlung Christoph</t>
  </si>
  <si>
    <t>grau = Barausgaben Eltern</t>
  </si>
  <si>
    <t>Check:</t>
  </si>
  <si>
    <t>ok</t>
  </si>
  <si>
    <t>Programm</t>
  </si>
  <si>
    <t>Audi A6 Avant 2.7 TDI front</t>
  </si>
  <si>
    <t>(Strecke bis Österreich geschätzt)</t>
  </si>
  <si>
    <t>Ingolstadt</t>
  </si>
  <si>
    <t>Wiesing</t>
  </si>
  <si>
    <t>IN-Wiesing</t>
  </si>
  <si>
    <t>210 km</t>
  </si>
  <si>
    <t>45,14 l</t>
  </si>
  <si>
    <t>1,114 EUR</t>
  </si>
  <si>
    <t>La Spezia</t>
  </si>
  <si>
    <t>50,00 l</t>
  </si>
  <si>
    <t>1,309 EUR</t>
  </si>
  <si>
    <t>San Marino</t>
  </si>
  <si>
    <t>32,92 l</t>
  </si>
  <si>
    <t>1,215 EUR</t>
  </si>
  <si>
    <t>80,68 l</t>
  </si>
  <si>
    <t>1,139 EUR</t>
  </si>
  <si>
    <t>8l /100 km</t>
  </si>
  <si>
    <t>16,8 l</t>
  </si>
  <si>
    <t>1,129 EUR</t>
  </si>
  <si>
    <t>225,54 l</t>
  </si>
  <si>
    <t>1,18 EUR</t>
  </si>
  <si>
    <t>266,60 EUR</t>
  </si>
  <si>
    <t>Ges-Verbrauch:</t>
  </si>
  <si>
    <t>Durchschnittl. Dieselpreis:</t>
  </si>
  <si>
    <t>Ges-Kosten:</t>
  </si>
  <si>
    <t>Parken</t>
  </si>
  <si>
    <t>Maut</t>
  </si>
  <si>
    <t>Tanken</t>
  </si>
  <si>
    <t>gesamt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</si>
</sst>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#,##0.0000"/>
    <numFmt numFmtId="199" formatCode="dd/mm/yy;@"/>
    <numFmt numFmtId="200" formatCode="#,##0.00\ _€"/>
    <numFmt numFmtId="201" formatCode="#,##0.00\ &quot;€&quot;"/>
  </numFmts>
  <fonts count="67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b/>
      <sz val="16.25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4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33" borderId="10" xfId="0" applyNumberFormat="1" applyFont="1" applyFill="1" applyBorder="1" applyAlignment="1">
      <alignment horizontal="left" vertical="top" wrapText="1"/>
    </xf>
    <xf numFmtId="2" fontId="0" fillId="33" borderId="11" xfId="0" applyNumberFormat="1" applyFont="1" applyFill="1" applyBorder="1" applyAlignment="1">
      <alignment horizontal="left" vertical="center" wrapText="1"/>
    </xf>
    <xf numFmtId="2" fontId="0" fillId="33" borderId="12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1" fillId="33" borderId="18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2" fontId="0" fillId="33" borderId="20" xfId="0" applyNumberFormat="1" applyFont="1" applyFill="1" applyBorder="1" applyAlignment="1">
      <alignment horizontal="left" vertical="center" wrapText="1"/>
    </xf>
    <xf numFmtId="2" fontId="0" fillId="33" borderId="21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33" borderId="22" xfId="0" applyNumberFormat="1" applyFont="1" applyFill="1" applyBorder="1" applyAlignment="1">
      <alignment horizontal="left" vertical="center" wrapText="1"/>
    </xf>
    <xf numFmtId="2" fontId="0" fillId="33" borderId="19" xfId="0" applyNumberFormat="1" applyFont="1" applyFill="1" applyBorder="1" applyAlignment="1">
      <alignment horizontal="left" vertical="top" wrapText="1"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7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2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" fontId="0" fillId="33" borderId="1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0" fontId="0" fillId="33" borderId="2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center"/>
    </xf>
    <xf numFmtId="0" fontId="0" fillId="33" borderId="29" xfId="0" applyFill="1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0" fillId="33" borderId="29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vertical="center"/>
    </xf>
    <xf numFmtId="0" fontId="0" fillId="0" borderId="32" xfId="0" applyFill="1" applyBorder="1" applyAlignment="1">
      <alignment/>
    </xf>
    <xf numFmtId="2" fontId="0" fillId="33" borderId="28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1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2" fontId="60" fillId="0" borderId="14" xfId="0" applyNumberFormat="1" applyFont="1" applyBorder="1" applyAlignment="1">
      <alignment horizontal="left" vertical="center" wrapText="1"/>
    </xf>
    <xf numFmtId="2" fontId="60" fillId="0" borderId="13" xfId="0" applyNumberFormat="1" applyFont="1" applyBorder="1" applyAlignment="1">
      <alignment horizontal="left" vertical="center" wrapText="1"/>
    </xf>
    <xf numFmtId="2" fontId="60" fillId="0" borderId="14" xfId="0" applyNumberFormat="1" applyFont="1" applyBorder="1" applyAlignment="1">
      <alignment horizontal="left" vertical="center"/>
    </xf>
    <xf numFmtId="2" fontId="60" fillId="0" borderId="28" xfId="0" applyNumberFormat="1" applyFont="1" applyBorder="1" applyAlignment="1">
      <alignment horizontal="left" vertical="center"/>
    </xf>
    <xf numFmtId="2" fontId="60" fillId="0" borderId="28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2" fontId="60" fillId="0" borderId="15" xfId="0" applyNumberFormat="1" applyFont="1" applyFill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2" fontId="60" fillId="0" borderId="14" xfId="0" applyNumberFormat="1" applyFont="1" applyFill="1" applyBorder="1" applyAlignment="1">
      <alignment horizontal="left" vertical="center"/>
    </xf>
    <xf numFmtId="2" fontId="60" fillId="0" borderId="27" xfId="0" applyNumberFormat="1" applyFont="1" applyBorder="1" applyAlignment="1">
      <alignment horizontal="left" vertical="center" wrapText="1"/>
    </xf>
    <xf numFmtId="2" fontId="60" fillId="0" borderId="17" xfId="0" applyNumberFormat="1" applyFont="1" applyBorder="1" applyAlignment="1">
      <alignment horizontal="left" vertical="center" wrapText="1"/>
    </xf>
    <xf numFmtId="2" fontId="60" fillId="0" borderId="27" xfId="0" applyNumberFormat="1" applyFont="1" applyBorder="1" applyAlignment="1">
      <alignment horizontal="left" vertical="center"/>
    </xf>
    <xf numFmtId="2" fontId="60" fillId="0" borderId="33" xfId="0" applyNumberFormat="1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 wrapText="1"/>
    </xf>
    <xf numFmtId="2" fontId="60" fillId="0" borderId="34" xfId="0" applyNumberFormat="1" applyFont="1" applyFill="1" applyBorder="1" applyAlignment="1">
      <alignment horizontal="left" vertical="center" wrapText="1"/>
    </xf>
    <xf numFmtId="1" fontId="60" fillId="0" borderId="13" xfId="0" applyNumberFormat="1" applyFont="1" applyBorder="1" applyAlignment="1">
      <alignment horizontal="left" vertical="center" wrapText="1"/>
    </xf>
    <xf numFmtId="2" fontId="60" fillId="0" borderId="26" xfId="0" applyNumberFormat="1" applyFont="1" applyBorder="1" applyAlignment="1">
      <alignment horizontal="left" vertical="center" wrapText="1"/>
    </xf>
    <xf numFmtId="2" fontId="60" fillId="0" borderId="35" xfId="0" applyNumberFormat="1" applyFont="1" applyBorder="1" applyAlignment="1">
      <alignment horizontal="left" vertical="center" wrapText="1"/>
    </xf>
    <xf numFmtId="2" fontId="60" fillId="0" borderId="36" xfId="0" applyNumberFormat="1" applyFont="1" applyFill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2" fontId="60" fillId="0" borderId="26" xfId="0" applyNumberFormat="1" applyFont="1" applyBorder="1" applyAlignment="1">
      <alignment horizontal="left" vertical="center"/>
    </xf>
    <xf numFmtId="2" fontId="60" fillId="0" borderId="38" xfId="0" applyNumberFormat="1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 wrapText="1"/>
    </xf>
    <xf numFmtId="2" fontId="60" fillId="0" borderId="39" xfId="0" applyNumberFormat="1" applyFont="1" applyFill="1" applyBorder="1" applyAlignment="1">
      <alignment horizontal="left" vertical="center" wrapText="1"/>
    </xf>
    <xf numFmtId="2" fontId="60" fillId="0" borderId="31" xfId="0" applyNumberFormat="1" applyFont="1" applyFill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3" fontId="60" fillId="0" borderId="29" xfId="0" applyNumberFormat="1" applyFont="1" applyBorder="1" applyAlignment="1">
      <alignment horizontal="left" vertical="center" wrapText="1"/>
    </xf>
    <xf numFmtId="2" fontId="60" fillId="0" borderId="40" xfId="0" applyNumberFormat="1" applyFont="1" applyBorder="1" applyAlignment="1">
      <alignment horizontal="left" vertical="center" wrapText="1"/>
    </xf>
    <xf numFmtId="2" fontId="60" fillId="0" borderId="31" xfId="0" applyNumberFormat="1" applyFont="1" applyBorder="1" applyAlignment="1">
      <alignment horizontal="left" vertical="center" wrapText="1"/>
    </xf>
    <xf numFmtId="2" fontId="60" fillId="0" borderId="0" xfId="0" applyNumberFormat="1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2" fontId="60" fillId="0" borderId="14" xfId="0" applyNumberFormat="1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35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2" fontId="60" fillId="0" borderId="29" xfId="0" applyNumberFormat="1" applyFont="1" applyBorder="1" applyAlignment="1">
      <alignment horizontal="left" vertical="center" wrapText="1"/>
    </xf>
    <xf numFmtId="2" fontId="61" fillId="0" borderId="29" xfId="0" applyNumberFormat="1" applyFont="1" applyBorder="1" applyAlignment="1">
      <alignment horizontal="left" vertical="center" wrapText="1"/>
    </xf>
    <xf numFmtId="2" fontId="62" fillId="0" borderId="14" xfId="0" applyNumberFormat="1" applyFont="1" applyBorder="1" applyAlignment="1">
      <alignment horizontal="left" vertical="center" wrapText="1"/>
    </xf>
    <xf numFmtId="2" fontId="60" fillId="0" borderId="31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/>
    </xf>
    <xf numFmtId="2" fontId="63" fillId="0" borderId="14" xfId="0" applyNumberFormat="1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2" fontId="63" fillId="0" borderId="14" xfId="0" applyNumberFormat="1" applyFont="1" applyBorder="1" applyAlignment="1">
      <alignment horizontal="left" vertical="center"/>
    </xf>
    <xf numFmtId="2" fontId="63" fillId="0" borderId="28" xfId="0" applyNumberFormat="1" applyFont="1" applyBorder="1" applyAlignment="1">
      <alignment horizontal="left" vertical="center"/>
    </xf>
    <xf numFmtId="2" fontId="63" fillId="0" borderId="15" xfId="0" applyNumberFormat="1" applyFont="1" applyFill="1" applyBorder="1" applyAlignment="1">
      <alignment horizontal="left" vertical="center" wrapText="1"/>
    </xf>
    <xf numFmtId="2" fontId="63" fillId="0" borderId="17" xfId="0" applyNumberFormat="1" applyFont="1" applyBorder="1" applyAlignment="1">
      <alignment horizontal="left" vertical="center" wrapText="1"/>
    </xf>
    <xf numFmtId="2" fontId="63" fillId="0" borderId="27" xfId="0" applyNumberFormat="1" applyFont="1" applyBorder="1" applyAlignment="1">
      <alignment horizontal="left" vertical="center"/>
    </xf>
    <xf numFmtId="2" fontId="63" fillId="0" borderId="33" xfId="0" applyNumberFormat="1" applyFont="1" applyFill="1" applyBorder="1" applyAlignment="1">
      <alignment horizontal="left" vertical="center" wrapText="1"/>
    </xf>
    <xf numFmtId="2" fontId="62" fillId="0" borderId="14" xfId="0" applyNumberFormat="1" applyFont="1" applyBorder="1" applyAlignment="1">
      <alignment horizontal="left" vertical="center"/>
    </xf>
    <xf numFmtId="2" fontId="62" fillId="0" borderId="28" xfId="0" applyNumberFormat="1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2" fontId="63" fillId="0" borderId="14" xfId="0" applyNumberFormat="1" applyFont="1" applyFill="1" applyBorder="1" applyAlignment="1">
      <alignment horizontal="left" vertical="center"/>
    </xf>
    <xf numFmtId="2" fontId="63" fillId="0" borderId="13" xfId="0" applyNumberFormat="1" applyFont="1" applyBorder="1" applyAlignment="1">
      <alignment horizontal="left" vertical="center" wrapText="1"/>
    </xf>
    <xf numFmtId="2" fontId="63" fillId="0" borderId="28" xfId="0" applyNumberFormat="1" applyFont="1" applyFill="1" applyBorder="1" applyAlignment="1">
      <alignment horizontal="left" vertical="center" wrapText="1"/>
    </xf>
    <xf numFmtId="2" fontId="63" fillId="0" borderId="28" xfId="0" applyNumberFormat="1" applyFont="1" applyBorder="1" applyAlignment="1">
      <alignment horizontal="left" vertical="center" wrapText="1"/>
    </xf>
    <xf numFmtId="2" fontId="63" fillId="0" borderId="31" xfId="0" applyNumberFormat="1" applyFont="1" applyFill="1" applyBorder="1" applyAlignment="1">
      <alignment horizontal="left" vertical="center" wrapText="1"/>
    </xf>
    <xf numFmtId="2" fontId="63" fillId="0" borderId="26" xfId="0" applyNumberFormat="1" applyFont="1" applyBorder="1" applyAlignment="1">
      <alignment horizontal="left" vertical="center"/>
    </xf>
    <xf numFmtId="2" fontId="63" fillId="0" borderId="26" xfId="0" applyNumberFormat="1" applyFont="1" applyBorder="1" applyAlignment="1">
      <alignment horizontal="left" vertical="center" wrapText="1"/>
    </xf>
    <xf numFmtId="2" fontId="60" fillId="0" borderId="14" xfId="0" applyNumberFormat="1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2" fontId="63" fillId="0" borderId="36" xfId="0" applyNumberFormat="1" applyFont="1" applyFill="1" applyBorder="1" applyAlignment="1">
      <alignment horizontal="left" vertical="center" wrapText="1"/>
    </xf>
    <xf numFmtId="2" fontId="63" fillId="0" borderId="31" xfId="0" applyNumberFormat="1" applyFont="1" applyFill="1" applyBorder="1" applyAlignment="1">
      <alignment horizontal="left" vertical="center" wrapText="1"/>
    </xf>
    <xf numFmtId="2" fontId="63" fillId="0" borderId="38" xfId="0" applyNumberFormat="1" applyFont="1" applyBorder="1" applyAlignment="1">
      <alignment horizontal="left" vertical="center"/>
    </xf>
    <xf numFmtId="2" fontId="63" fillId="0" borderId="39" xfId="0" applyNumberFormat="1" applyFont="1" applyFill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2" fontId="0" fillId="0" borderId="41" xfId="0" applyNumberFormat="1" applyFont="1" applyFill="1" applyBorder="1" applyAlignment="1">
      <alignment horizontal="left" vertical="center" wrapText="1"/>
    </xf>
    <xf numFmtId="20" fontId="0" fillId="0" borderId="0" xfId="0" applyNumberFormat="1" applyFont="1" applyAlignment="1">
      <alignment horizontal="center"/>
    </xf>
    <xf numFmtId="2" fontId="63" fillId="0" borderId="14" xfId="0" applyNumberFormat="1" applyFont="1" applyBorder="1" applyAlignment="1">
      <alignment horizontal="left" vertical="center" wrapText="1"/>
    </xf>
    <xf numFmtId="2" fontId="63" fillId="0" borderId="42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left" vertical="center" wrapText="1"/>
    </xf>
    <xf numFmtId="2" fontId="63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199" fontId="62" fillId="0" borderId="0" xfId="0" applyNumberFormat="1" applyFont="1" applyFill="1" applyBorder="1" applyAlignment="1">
      <alignment horizontal="left"/>
    </xf>
    <xf numFmtId="3" fontId="62" fillId="0" borderId="0" xfId="0" applyNumberFormat="1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2" fontId="62" fillId="0" borderId="0" xfId="0" applyNumberFormat="1" applyFont="1" applyAlignment="1">
      <alignment/>
    </xf>
    <xf numFmtId="3" fontId="62" fillId="0" borderId="0" xfId="0" applyNumberFormat="1" applyFont="1" applyAlignment="1">
      <alignment horizontal="left"/>
    </xf>
    <xf numFmtId="3" fontId="62" fillId="0" borderId="0" xfId="0" applyNumberFormat="1" applyFont="1" applyAlignment="1">
      <alignment horizontal="right"/>
    </xf>
    <xf numFmtId="3" fontId="63" fillId="0" borderId="0" xfId="0" applyNumberFormat="1" applyFont="1" applyFill="1" applyAlignment="1">
      <alignment/>
    </xf>
    <xf numFmtId="49" fontId="64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49" fontId="65" fillId="0" borderId="0" xfId="0" applyNumberFormat="1" applyFont="1" applyAlignment="1">
      <alignment horizontal="left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2" fontId="60" fillId="0" borderId="14" xfId="0" applyNumberFormat="1" applyFont="1" applyBorder="1" applyAlignment="1">
      <alignment horizontal="left" vertical="center" wrapText="1"/>
    </xf>
    <xf numFmtId="2" fontId="60" fillId="0" borderId="27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80" fontId="0" fillId="0" borderId="0" xfId="0" applyNumberFormat="1" applyFont="1" applyAlignment="1">
      <alignment horizontal="left"/>
    </xf>
    <xf numFmtId="196" fontId="0" fillId="0" borderId="0" xfId="0" applyNumberFormat="1" applyFont="1" applyAlignment="1">
      <alignment horizontal="left"/>
    </xf>
    <xf numFmtId="0" fontId="60" fillId="0" borderId="29" xfId="0" applyFont="1" applyBorder="1" applyAlignment="1">
      <alignment horizontal="left" vertical="center" wrapText="1"/>
    </xf>
    <xf numFmtId="2" fontId="63" fillId="0" borderId="26" xfId="0" applyNumberFormat="1" applyFont="1" applyBorder="1" applyAlignment="1">
      <alignment horizontal="left" vertical="center" wrapText="1"/>
    </xf>
    <xf numFmtId="2" fontId="63" fillId="0" borderId="14" xfId="0" applyNumberFormat="1" applyFont="1" applyBorder="1" applyAlignment="1">
      <alignment horizontal="left" vertical="center" wrapText="1"/>
    </xf>
    <xf numFmtId="2" fontId="63" fillId="0" borderId="36" xfId="0" applyNumberFormat="1" applyFont="1" applyBorder="1" applyAlignment="1">
      <alignment horizontal="left" vertical="center" wrapText="1"/>
    </xf>
    <xf numFmtId="2" fontId="63" fillId="0" borderId="3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0" fillId="0" borderId="40" xfId="0" applyFont="1" applyBorder="1" applyAlignment="1">
      <alignment horizontal="left" vertical="center" wrapText="1"/>
    </xf>
    <xf numFmtId="2" fontId="60" fillId="0" borderId="31" xfId="0" applyNumberFormat="1" applyFont="1" applyFill="1" applyBorder="1" applyAlignment="1">
      <alignment horizontal="left" vertical="center" wrapText="1"/>
    </xf>
    <xf numFmtId="2" fontId="60" fillId="0" borderId="41" xfId="0" applyNumberFormat="1" applyFont="1" applyFill="1" applyBorder="1" applyAlignment="1">
      <alignment horizontal="left" vertical="center" wrapText="1"/>
    </xf>
    <xf numFmtId="2" fontId="63" fillId="0" borderId="31" xfId="0" applyNumberFormat="1" applyFont="1" applyFill="1" applyBorder="1" applyAlignment="1">
      <alignment horizontal="left" vertical="center" wrapText="1"/>
    </xf>
    <xf numFmtId="2" fontId="60" fillId="0" borderId="26" xfId="0" applyNumberFormat="1" applyFont="1" applyBorder="1" applyAlignment="1">
      <alignment horizontal="left" vertical="center" wrapText="1"/>
    </xf>
    <xf numFmtId="2" fontId="60" fillId="0" borderId="14" xfId="0" applyNumberFormat="1" applyFont="1" applyBorder="1" applyAlignment="1">
      <alignment horizontal="left" vertical="center" wrapText="1"/>
    </xf>
    <xf numFmtId="2" fontId="60" fillId="0" borderId="25" xfId="0" applyNumberFormat="1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2" fontId="60" fillId="0" borderId="36" xfId="0" applyNumberFormat="1" applyFont="1" applyBorder="1" applyAlignment="1">
      <alignment horizontal="left" vertical="center" wrapText="1"/>
    </xf>
    <xf numFmtId="2" fontId="60" fillId="0" borderId="31" xfId="0" applyNumberFormat="1" applyFont="1" applyBorder="1" applyAlignment="1">
      <alignment horizontal="left" vertical="center" wrapText="1"/>
    </xf>
    <xf numFmtId="2" fontId="60" fillId="0" borderId="23" xfId="0" applyNumberFormat="1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2" fontId="60" fillId="0" borderId="29" xfId="0" applyNumberFormat="1" applyFont="1" applyBorder="1" applyAlignment="1">
      <alignment horizontal="left" vertical="center" wrapText="1"/>
    </xf>
    <xf numFmtId="2" fontId="60" fillId="0" borderId="24" xfId="0" applyNumberFormat="1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 vertical="center" wrapText="1"/>
    </xf>
    <xf numFmtId="2" fontId="63" fillId="0" borderId="14" xfId="0" applyNumberFormat="1" applyFont="1" applyFill="1" applyBorder="1" applyAlignment="1">
      <alignment horizontal="left" vertical="center" wrapText="1"/>
    </xf>
    <xf numFmtId="2" fontId="63" fillId="0" borderId="26" xfId="0" applyNumberFormat="1" applyFont="1" applyBorder="1" applyAlignment="1">
      <alignment horizontal="left" vertical="center" wrapText="1"/>
    </xf>
    <xf numFmtId="2" fontId="63" fillId="0" borderId="14" xfId="0" applyNumberFormat="1" applyFont="1" applyBorder="1" applyAlignment="1">
      <alignment horizontal="left" vertical="center" wrapText="1"/>
    </xf>
    <xf numFmtId="2" fontId="63" fillId="0" borderId="27" xfId="0" applyNumberFormat="1" applyFont="1" applyBorder="1" applyAlignment="1">
      <alignment horizontal="left" vertical="center" wrapText="1"/>
    </xf>
    <xf numFmtId="49" fontId="0" fillId="0" borderId="43" xfId="0" applyNumberFormat="1" applyFont="1" applyBorder="1" applyAlignment="1">
      <alignment vertical="top" wrapText="1"/>
    </xf>
    <xf numFmtId="49" fontId="0" fillId="0" borderId="30" xfId="0" applyNumberFormat="1" applyFont="1" applyBorder="1" applyAlignment="1">
      <alignment vertical="top" wrapText="1"/>
    </xf>
    <xf numFmtId="49" fontId="0" fillId="0" borderId="44" xfId="0" applyNumberFormat="1" applyFont="1" applyBorder="1" applyAlignment="1">
      <alignment/>
    </xf>
    <xf numFmtId="49" fontId="0" fillId="0" borderId="45" xfId="0" applyNumberFormat="1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63" fillId="0" borderId="36" xfId="0" applyNumberFormat="1" applyFont="1" applyBorder="1" applyAlignment="1">
      <alignment horizontal="left" vertical="center" wrapText="1"/>
    </xf>
    <xf numFmtId="2" fontId="63" fillId="0" borderId="31" xfId="0" applyNumberFormat="1" applyFont="1" applyBorder="1" applyAlignment="1">
      <alignment horizontal="left" vertical="center" wrapText="1"/>
    </xf>
    <xf numFmtId="2" fontId="63" fillId="0" borderId="41" xfId="0" applyNumberFormat="1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2" fontId="60" fillId="0" borderId="4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63" fillId="0" borderId="27" xfId="0" applyNumberFormat="1" applyFont="1" applyFill="1" applyBorder="1" applyAlignment="1">
      <alignment horizontal="left" vertical="center" wrapText="1"/>
    </xf>
    <xf numFmtId="0" fontId="60" fillId="0" borderId="50" xfId="0" applyFont="1" applyBorder="1" applyAlignment="1">
      <alignment horizontal="center" vertical="center" wrapText="1"/>
    </xf>
    <xf numFmtId="2" fontId="63" fillId="0" borderId="51" xfId="0" applyNumberFormat="1" applyFont="1" applyBorder="1" applyAlignment="1">
      <alignment horizontal="left" vertical="center" wrapText="1"/>
    </xf>
    <xf numFmtId="2" fontId="63" fillId="0" borderId="50" xfId="0" applyNumberFormat="1" applyFont="1" applyBorder="1" applyAlignment="1">
      <alignment horizontal="left" vertical="center" wrapText="1"/>
    </xf>
    <xf numFmtId="2" fontId="63" fillId="0" borderId="52" xfId="0" applyNumberFormat="1" applyFont="1" applyBorder="1" applyAlignment="1">
      <alignment horizontal="left" vertical="center" wrapText="1"/>
    </xf>
    <xf numFmtId="2" fontId="63" fillId="0" borderId="53" xfId="0" applyNumberFormat="1" applyFont="1" applyBorder="1" applyAlignment="1">
      <alignment horizontal="left" vertical="center" wrapText="1"/>
    </xf>
    <xf numFmtId="1" fontId="60" fillId="0" borderId="26" xfId="0" applyNumberFormat="1" applyFont="1" applyBorder="1" applyAlignment="1">
      <alignment horizontal="center" vertical="center" wrapText="1"/>
    </xf>
    <xf numFmtId="1" fontId="60" fillId="0" borderId="14" xfId="0" applyNumberFormat="1" applyFont="1" applyBorder="1" applyAlignment="1">
      <alignment horizontal="center" vertical="center" wrapText="1"/>
    </xf>
    <xf numFmtId="1" fontId="60" fillId="0" borderId="27" xfId="0" applyNumberFormat="1" applyFont="1" applyBorder="1" applyAlignment="1">
      <alignment horizontal="center" vertical="center" wrapText="1"/>
    </xf>
    <xf numFmtId="2" fontId="63" fillId="0" borderId="31" xfId="0" applyNumberFormat="1" applyFont="1" applyFill="1" applyBorder="1" applyAlignment="1">
      <alignment horizontal="left" vertical="center" wrapText="1"/>
    </xf>
    <xf numFmtId="2" fontId="63" fillId="0" borderId="41" xfId="0" applyNumberFormat="1" applyFont="1" applyFill="1" applyBorder="1" applyAlignment="1">
      <alignment horizontal="left" vertical="center" wrapText="1"/>
    </xf>
    <xf numFmtId="49" fontId="0" fillId="0" borderId="54" xfId="0" applyNumberFormat="1" applyFont="1" applyBorder="1" applyAlignment="1">
      <alignment vertical="top" wrapText="1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1" fillId="0" borderId="18" xfId="0" applyFont="1" applyBorder="1" applyAlignment="1">
      <alignment vertical="top"/>
    </xf>
    <xf numFmtId="0" fontId="1" fillId="0" borderId="59" xfId="0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/>
    </xf>
    <xf numFmtId="0" fontId="1" fillId="0" borderId="63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1" fillId="34" borderId="64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34" borderId="55" xfId="0" applyFont="1" applyFill="1" applyBorder="1" applyAlignment="1">
      <alignment horizontal="center" wrapText="1"/>
    </xf>
    <xf numFmtId="0" fontId="1" fillId="34" borderId="57" xfId="0" applyFont="1" applyFill="1" applyBorder="1" applyAlignment="1">
      <alignment horizontal="center" wrapText="1"/>
    </xf>
    <xf numFmtId="0" fontId="1" fillId="34" borderId="58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12" fillId="0" borderId="0" xfId="0" applyNumberFormat="1" applyFont="1" applyFill="1" applyAlignment="1">
      <alignment/>
    </xf>
    <xf numFmtId="0" fontId="1" fillId="34" borderId="67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2" fontId="10" fillId="35" borderId="68" xfId="0" applyNumberFormat="1" applyFont="1" applyFill="1" applyBorder="1" applyAlignment="1">
      <alignment horizontal="center" vertical="top"/>
    </xf>
    <xf numFmtId="2" fontId="10" fillId="35" borderId="69" xfId="0" applyNumberFormat="1" applyFont="1" applyFill="1" applyBorder="1" applyAlignment="1">
      <alignment horizontal="center" vertical="top"/>
    </xf>
    <xf numFmtId="0" fontId="0" fillId="0" borderId="7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0" fillId="35" borderId="7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0" fillId="33" borderId="10" xfId="0" applyNumberFormat="1" applyFont="1" applyFill="1" applyBorder="1" applyAlignment="1">
      <alignment vertical="top"/>
    </xf>
    <xf numFmtId="49" fontId="0" fillId="33" borderId="13" xfId="0" applyNumberFormat="1" applyFill="1" applyBorder="1" applyAlignment="1">
      <alignment vertical="top"/>
    </xf>
    <xf numFmtId="2" fontId="10" fillId="35" borderId="71" xfId="0" applyNumberFormat="1" applyFont="1" applyFill="1" applyBorder="1" applyAlignment="1">
      <alignment horizontal="center" vertical="top"/>
    </xf>
    <xf numFmtId="2" fontId="10" fillId="35" borderId="72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65" fillId="0" borderId="14" xfId="0" applyNumberFormat="1" applyFont="1" applyBorder="1" applyAlignment="1">
      <alignment horizontal="left" vertical="center" wrapText="1"/>
    </xf>
    <xf numFmtId="2" fontId="65" fillId="0" borderId="27" xfId="0" applyNumberFormat="1" applyFont="1" applyBorder="1" applyAlignment="1">
      <alignment horizontal="left" vertical="center" wrapText="1"/>
    </xf>
    <xf numFmtId="0" fontId="0" fillId="0" borderId="60" xfId="0" applyBorder="1" applyAlignment="1">
      <alignment vertical="top" wrapText="1"/>
    </xf>
    <xf numFmtId="2" fontId="62" fillId="0" borderId="13" xfId="0" applyNumberFormat="1" applyFont="1" applyBorder="1" applyAlignment="1">
      <alignment horizontal="left" vertical="center" wrapText="1"/>
    </xf>
    <xf numFmtId="2" fontId="63" fillId="0" borderId="21" xfId="0" applyNumberFormat="1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2" fontId="65" fillId="0" borderId="25" xfId="0" applyNumberFormat="1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2" fontId="65" fillId="0" borderId="24" xfId="0" applyNumberFormat="1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3" fillId="0" borderId="13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1" fontId="63" fillId="0" borderId="5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50" xfId="0" applyFont="1" applyBorder="1" applyAlignment="1">
      <alignment horizontal="center" vertical="center" wrapText="1"/>
    </xf>
    <xf numFmtId="0" fontId="63" fillId="0" borderId="17" xfId="0" applyFont="1" applyBorder="1" applyAlignment="1">
      <alignment vertical="center" wrapText="1"/>
    </xf>
    <xf numFmtId="0" fontId="63" fillId="0" borderId="40" xfId="0" applyFont="1" applyBorder="1" applyAlignment="1">
      <alignment vertical="center" wrapText="1"/>
    </xf>
    <xf numFmtId="0" fontId="63" fillId="0" borderId="26" xfId="0" applyFont="1" applyBorder="1" applyAlignment="1">
      <alignment horizontal="center" vertical="center" wrapText="1"/>
    </xf>
    <xf numFmtId="1" fontId="63" fillId="0" borderId="26" xfId="0" applyNumberFormat="1" applyFont="1" applyBorder="1" applyAlignment="1">
      <alignment horizontal="center" vertical="center" wrapText="1"/>
    </xf>
    <xf numFmtId="1" fontId="63" fillId="0" borderId="14" xfId="0" applyNumberFormat="1" applyFont="1" applyBorder="1" applyAlignment="1">
      <alignment horizontal="center" vertical="center" wrapText="1"/>
    </xf>
    <xf numFmtId="49" fontId="63" fillId="0" borderId="17" xfId="0" applyNumberFormat="1" applyFont="1" applyBorder="1" applyAlignment="1">
      <alignment horizontal="left" vertical="center" wrapText="1"/>
    </xf>
    <xf numFmtId="1" fontId="63" fillId="0" borderId="27" xfId="0" applyNumberFormat="1" applyFont="1" applyBorder="1" applyAlignment="1">
      <alignment horizontal="center" vertical="center" wrapText="1"/>
    </xf>
    <xf numFmtId="2" fontId="62" fillId="0" borderId="17" xfId="0" applyNumberFormat="1" applyFont="1" applyBorder="1" applyAlignment="1">
      <alignment horizontal="left" vertical="center" wrapText="1"/>
    </xf>
    <xf numFmtId="2" fontId="62" fillId="0" borderId="27" xfId="0" applyNumberFormat="1" applyFont="1" applyBorder="1" applyAlignment="1">
      <alignment horizontal="left" vertical="center"/>
    </xf>
    <xf numFmtId="2" fontId="62" fillId="0" borderId="33" xfId="0" applyNumberFormat="1" applyFont="1" applyFill="1" applyBorder="1" applyAlignment="1">
      <alignment horizontal="left" vertical="center" wrapText="1"/>
    </xf>
    <xf numFmtId="2" fontId="65" fillId="0" borderId="23" xfId="0" applyNumberFormat="1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2" fontId="65" fillId="0" borderId="26" xfId="0" applyNumberFormat="1" applyFont="1" applyBorder="1" applyAlignment="1">
      <alignment horizontal="left" vertical="center" wrapText="1"/>
    </xf>
    <xf numFmtId="2" fontId="65" fillId="0" borderId="36" xfId="0" applyNumberFormat="1" applyFont="1" applyBorder="1" applyAlignment="1">
      <alignment horizontal="left" vertical="center" wrapText="1"/>
    </xf>
    <xf numFmtId="2" fontId="63" fillId="0" borderId="25" xfId="0" applyNumberFormat="1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2" fontId="65" fillId="0" borderId="26" xfId="0" applyNumberFormat="1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 wrapText="1"/>
    </xf>
    <xf numFmtId="2" fontId="62" fillId="0" borderId="31" xfId="0" applyNumberFormat="1" applyFont="1" applyFill="1" applyBorder="1" applyAlignment="1">
      <alignment horizontal="left" vertical="center" wrapText="1"/>
    </xf>
    <xf numFmtId="2" fontId="65" fillId="0" borderId="13" xfId="0" applyNumberFormat="1" applyFont="1" applyBorder="1" applyAlignment="1">
      <alignment horizontal="left" vertical="center" wrapText="1"/>
    </xf>
    <xf numFmtId="2" fontId="65" fillId="0" borderId="31" xfId="0" applyNumberFormat="1" applyFont="1" applyBorder="1" applyAlignment="1">
      <alignment horizontal="left" vertical="center" wrapText="1"/>
    </xf>
    <xf numFmtId="2" fontId="63" fillId="0" borderId="35" xfId="0" applyNumberFormat="1" applyFont="1" applyBorder="1" applyAlignment="1">
      <alignment horizontal="left" vertical="center" wrapText="1"/>
    </xf>
    <xf numFmtId="2" fontId="65" fillId="0" borderId="31" xfId="0" applyNumberFormat="1" applyFont="1" applyFill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2" fontId="65" fillId="0" borderId="26" xfId="0" applyNumberFormat="1" applyFont="1" applyFill="1" applyBorder="1" applyAlignment="1">
      <alignment horizontal="left" vertical="center" wrapText="1"/>
    </xf>
    <xf numFmtId="2" fontId="65" fillId="0" borderId="36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left" vertical="center" wrapText="1"/>
    </xf>
    <xf numFmtId="2" fontId="65" fillId="0" borderId="31" xfId="0" applyNumberFormat="1" applyFont="1" applyFill="1" applyBorder="1" applyAlignment="1">
      <alignment horizontal="left" vertical="center" wrapText="1"/>
    </xf>
    <xf numFmtId="2" fontId="65" fillId="0" borderId="27" xfId="0" applyNumberFormat="1" applyFont="1" applyFill="1" applyBorder="1" applyAlignment="1">
      <alignment horizontal="left" vertical="center" wrapText="1"/>
    </xf>
    <xf numFmtId="2" fontId="65" fillId="0" borderId="41" xfId="0" applyNumberFormat="1" applyFont="1" applyFill="1" applyBorder="1" applyAlignment="1">
      <alignment horizontal="left" vertical="center" wrapText="1"/>
    </xf>
    <xf numFmtId="2" fontId="65" fillId="0" borderId="26" xfId="0" applyNumberFormat="1" applyFont="1" applyBorder="1" applyAlignment="1">
      <alignment horizontal="left" vertical="center" wrapText="1"/>
    </xf>
    <xf numFmtId="2" fontId="65" fillId="0" borderId="36" xfId="0" applyNumberFormat="1" applyFont="1" applyBorder="1" applyAlignment="1">
      <alignment horizontal="left" vertical="center" wrapText="1"/>
    </xf>
    <xf numFmtId="2" fontId="65" fillId="0" borderId="14" xfId="0" applyNumberFormat="1" applyFont="1" applyBorder="1" applyAlignment="1">
      <alignment horizontal="left" vertical="center" wrapText="1"/>
    </xf>
    <xf numFmtId="2" fontId="65" fillId="0" borderId="31" xfId="0" applyNumberFormat="1" applyFont="1" applyBorder="1" applyAlignment="1">
      <alignment horizontal="left" vertical="center" wrapText="1"/>
    </xf>
    <xf numFmtId="2" fontId="65" fillId="0" borderId="27" xfId="0" applyNumberFormat="1" applyFont="1" applyBorder="1" applyAlignment="1">
      <alignment horizontal="left" vertical="center" wrapText="1"/>
    </xf>
    <xf numFmtId="2" fontId="65" fillId="0" borderId="41" xfId="0" applyNumberFormat="1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2" fontId="62" fillId="0" borderId="26" xfId="0" applyNumberFormat="1" applyFont="1" applyBorder="1" applyAlignment="1">
      <alignment horizontal="left" vertical="center" wrapText="1"/>
    </xf>
    <xf numFmtId="2" fontId="62" fillId="0" borderId="36" xfId="0" applyNumberFormat="1" applyFont="1" applyBorder="1" applyAlignment="1">
      <alignment horizontal="left" vertical="center" wrapText="1"/>
    </xf>
    <xf numFmtId="2" fontId="63" fillId="0" borderId="29" xfId="0" applyNumberFormat="1" applyFont="1" applyBorder="1" applyAlignment="1">
      <alignment horizontal="left" vertical="center" wrapText="1"/>
    </xf>
    <xf numFmtId="2" fontId="65" fillId="0" borderId="29" xfId="0" applyNumberFormat="1" applyFont="1" applyBorder="1" applyAlignment="1">
      <alignment horizontal="left" vertical="center" wrapText="1"/>
    </xf>
    <xf numFmtId="2" fontId="63" fillId="0" borderId="23" xfId="0" applyNumberFormat="1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/>
    </xf>
    <xf numFmtId="2" fontId="62" fillId="0" borderId="35" xfId="0" applyNumberFormat="1" applyFont="1" applyBorder="1" applyAlignment="1">
      <alignment horizontal="left" vertical="center" wrapText="1"/>
    </xf>
    <xf numFmtId="2" fontId="62" fillId="0" borderId="36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3" fontId="60" fillId="0" borderId="0" xfId="0" applyNumberFormat="1" applyFont="1" applyFill="1" applyBorder="1" applyAlignment="1">
      <alignment horizontal="left" wrapText="1"/>
    </xf>
    <xf numFmtId="3" fontId="63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60" fillId="0" borderId="0" xfId="0" applyNumberFormat="1" applyFont="1" applyFill="1" applyBorder="1" applyAlignment="1">
      <alignment horizontal="left"/>
    </xf>
    <xf numFmtId="0" fontId="2" fillId="0" borderId="7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60" fillId="0" borderId="7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3" fontId="63" fillId="0" borderId="70" xfId="0" applyNumberFormat="1" applyFont="1" applyFill="1" applyBorder="1" applyAlignment="1">
      <alignment horizontal="left" wrapText="1"/>
    </xf>
    <xf numFmtId="2" fontId="6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7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2" fontId="63" fillId="0" borderId="0" xfId="0" applyNumberFormat="1" applyFont="1" applyFill="1" applyBorder="1" applyAlignment="1">
      <alignment/>
    </xf>
    <xf numFmtId="1" fontId="0" fillId="0" borderId="70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>
      <alignment/>
    </xf>
    <xf numFmtId="1" fontId="2" fillId="0" borderId="7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6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6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70" xfId="0" applyFont="1" applyBorder="1" applyAlignment="1">
      <alignment horizontal="left" wrapText="1"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 wrapText="1"/>
    </xf>
    <xf numFmtId="4" fontId="0" fillId="0" borderId="7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7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0" fillId="35" borderId="32" xfId="0" applyNumberFormat="1" applyFont="1" applyFill="1" applyBorder="1" applyAlignment="1">
      <alignment horizontal="center" vertical="center"/>
    </xf>
    <xf numFmtId="2" fontId="10" fillId="35" borderId="68" xfId="0" applyNumberFormat="1" applyFont="1" applyFill="1" applyBorder="1" applyAlignment="1">
      <alignment horizontal="center" vertical="center"/>
    </xf>
    <xf numFmtId="2" fontId="10" fillId="35" borderId="74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0" fontId="0" fillId="0" borderId="70" xfId="0" applyBorder="1" applyAlignment="1">
      <alignment/>
    </xf>
    <xf numFmtId="0" fontId="1" fillId="0" borderId="32" xfId="0" applyFont="1" applyBorder="1" applyAlignment="1">
      <alignment horizontal="center"/>
    </xf>
    <xf numFmtId="2" fontId="65" fillId="0" borderId="0" xfId="0" applyNumberFormat="1" applyFont="1" applyAlignment="1">
      <alignment horizontal="left"/>
    </xf>
    <xf numFmtId="2" fontId="63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2" fontId="62" fillId="0" borderId="0" xfId="0" applyNumberFormat="1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5" xfId="0" applyBorder="1" applyAlignment="1">
      <alignment/>
    </xf>
    <xf numFmtId="2" fontId="0" fillId="0" borderId="75" xfId="0" applyNumberFormat="1" applyBorder="1" applyAlignment="1">
      <alignment horizontal="left"/>
    </xf>
    <xf numFmtId="201" fontId="0" fillId="0" borderId="0" xfId="0" applyNumberFormat="1" applyBorder="1" applyAlignment="1">
      <alignment horizontal="left"/>
    </xf>
    <xf numFmtId="4" fontId="0" fillId="0" borderId="75" xfId="0" applyNumberForma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2" fontId="66" fillId="0" borderId="0" xfId="0" applyNumberFormat="1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/>
    </xf>
    <xf numFmtId="4" fontId="66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in EUR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5"/>
          <c:y val="0.347"/>
          <c:w val="0.26175"/>
          <c:h val="0.44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Statistik!$A$1:$G$1</c:f>
              <c:strCache/>
            </c:strRef>
          </c:cat>
          <c:val>
            <c:numRef>
              <c:f>Statistik!$A$2:$E$2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40925"/>
          <c:w val="0.147"/>
          <c:h val="0.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Aufschlüsselung Transportkosten</a:t>
            </a:r>
          </a:p>
        </c:rich>
      </c:tx>
      <c:layout>
        <c:manualLayout>
          <c:xMode val="factor"/>
          <c:yMode val="factor"/>
          <c:x val="-0.2357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325"/>
          <c:y val="0.209"/>
          <c:w val="0.349"/>
          <c:h val="0.5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Statistik!$A$4:$C$4</c:f>
              <c:strCache/>
            </c:strRef>
          </c:cat>
          <c:val>
            <c:numRef>
              <c:f>Statistik!$A$5:$C$5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032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209550</xdr:colOff>
      <xdr:row>23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6305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0</xdr:row>
      <xdr:rowOff>0</xdr:rowOff>
    </xdr:from>
    <xdr:to>
      <xdr:col>14</xdr:col>
      <xdr:colOff>257175</xdr:colOff>
      <xdr:row>16</xdr:row>
      <xdr:rowOff>152400</xdr:rowOff>
    </xdr:to>
    <xdr:graphicFrame>
      <xdr:nvGraphicFramePr>
        <xdr:cNvPr id="2" name="Diagramm 1"/>
        <xdr:cNvGraphicFramePr/>
      </xdr:nvGraphicFramePr>
      <xdr:xfrm>
        <a:off x="6353175" y="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94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34.00390625" style="0" customWidth="1"/>
    <col min="3" max="3" width="14.140625" style="0" customWidth="1"/>
    <col min="4" max="4" width="5.28125" style="0" customWidth="1"/>
    <col min="5" max="5" width="12.00390625" style="0" customWidth="1"/>
    <col min="6" max="6" width="8.57421875" style="0" customWidth="1"/>
    <col min="7" max="7" width="9.8515625" style="0" customWidth="1"/>
    <col min="8" max="8" width="34.140625" style="0" customWidth="1"/>
    <col min="9" max="9" width="10.00390625" style="0" customWidth="1"/>
    <col min="10" max="10" width="10.140625" style="0" customWidth="1"/>
    <col min="11" max="11" width="40.00390625" style="0" customWidth="1"/>
    <col min="12" max="12" width="9.28125" style="0" customWidth="1"/>
    <col min="13" max="13" width="8.57421875" style="0" customWidth="1"/>
    <col min="14" max="14" width="31.00390625" style="0" customWidth="1"/>
    <col min="15" max="15" width="9.28125" style="0" customWidth="1"/>
    <col min="16" max="16" width="9.140625" style="0" customWidth="1"/>
    <col min="17" max="17" width="36.00390625" style="0" customWidth="1"/>
    <col min="18" max="18" width="10.28125" style="0" customWidth="1"/>
    <col min="19" max="19" width="9.57421875" style="0" customWidth="1"/>
    <col min="20" max="20" width="11.140625" style="0" customWidth="1"/>
    <col min="21" max="21" width="11.57421875" style="0" customWidth="1"/>
    <col min="22" max="22" width="10.00390625" style="0" customWidth="1"/>
  </cols>
  <sheetData>
    <row r="1" spans="1:21" ht="15.75" customHeight="1" thickBot="1" thickTop="1">
      <c r="A1" s="11" t="s">
        <v>0</v>
      </c>
      <c r="B1" s="292" t="s">
        <v>3</v>
      </c>
      <c r="C1" s="293"/>
      <c r="D1" s="293"/>
      <c r="E1" s="294"/>
      <c r="F1" s="295"/>
      <c r="G1" s="292" t="s">
        <v>18</v>
      </c>
      <c r="H1" s="293"/>
      <c r="I1" s="294"/>
      <c r="J1" s="294"/>
      <c r="K1" s="308" t="s">
        <v>4</v>
      </c>
      <c r="L1" s="309"/>
      <c r="M1" s="310"/>
      <c r="N1" s="313" t="s">
        <v>5</v>
      </c>
      <c r="O1" s="314"/>
      <c r="P1" s="315"/>
      <c r="Q1" s="313" t="s">
        <v>6</v>
      </c>
      <c r="R1" s="314"/>
      <c r="S1" s="320"/>
      <c r="T1" s="1"/>
      <c r="U1" s="1"/>
    </row>
    <row r="2" spans="1:21" ht="15" customHeight="1">
      <c r="A2" s="296"/>
      <c r="B2" s="302" t="s">
        <v>7</v>
      </c>
      <c r="C2" s="306" t="s">
        <v>8</v>
      </c>
      <c r="D2" s="304" t="s">
        <v>17</v>
      </c>
      <c r="E2" s="300" t="s">
        <v>9</v>
      </c>
      <c r="F2" s="298" t="s">
        <v>10</v>
      </c>
      <c r="G2" s="274" t="s">
        <v>1</v>
      </c>
      <c r="H2" s="275"/>
      <c r="I2" s="271" t="s">
        <v>11</v>
      </c>
      <c r="J2" s="271" t="s">
        <v>12</v>
      </c>
      <c r="K2" s="278" t="s">
        <v>1</v>
      </c>
      <c r="L2" s="271" t="s">
        <v>19</v>
      </c>
      <c r="M2" s="298" t="s">
        <v>12</v>
      </c>
      <c r="N2" s="311" t="s">
        <v>1</v>
      </c>
      <c r="O2" s="271" t="s">
        <v>20</v>
      </c>
      <c r="P2" s="271" t="s">
        <v>12</v>
      </c>
      <c r="Q2" s="311" t="s">
        <v>1</v>
      </c>
      <c r="R2" s="271" t="s">
        <v>21</v>
      </c>
      <c r="S2" s="398" t="s">
        <v>12</v>
      </c>
      <c r="T2" s="12"/>
      <c r="U2" s="12"/>
    </row>
    <row r="3" spans="1:25" ht="25.5" customHeight="1" thickBot="1">
      <c r="A3" s="297"/>
      <c r="B3" s="303"/>
      <c r="C3" s="307"/>
      <c r="D3" s="305"/>
      <c r="E3" s="301"/>
      <c r="F3" s="299"/>
      <c r="G3" s="276"/>
      <c r="H3" s="277"/>
      <c r="I3" s="273"/>
      <c r="J3" s="272"/>
      <c r="K3" s="279"/>
      <c r="L3" s="272"/>
      <c r="M3" s="338"/>
      <c r="N3" s="312"/>
      <c r="O3" s="272"/>
      <c r="P3" s="272"/>
      <c r="Q3" s="312"/>
      <c r="R3" s="321"/>
      <c r="S3" s="399"/>
      <c r="T3" s="324"/>
      <c r="U3" s="325"/>
      <c r="V3" s="434"/>
      <c r="W3" s="434"/>
      <c r="X3" s="434"/>
      <c r="Y3" s="10"/>
    </row>
    <row r="4" spans="1:25" ht="15.75" customHeight="1">
      <c r="A4" s="291" t="s">
        <v>28</v>
      </c>
      <c r="B4" s="346" t="s">
        <v>37</v>
      </c>
      <c r="C4" s="347" t="s">
        <v>40</v>
      </c>
      <c r="D4" s="348">
        <v>8</v>
      </c>
      <c r="E4" s="282">
        <f>150/2</f>
        <v>75</v>
      </c>
      <c r="F4" s="284">
        <f>E4/4</f>
        <v>18.75</v>
      </c>
      <c r="G4" s="340" t="s">
        <v>66</v>
      </c>
      <c r="H4" s="341"/>
      <c r="I4" s="177">
        <v>8.9</v>
      </c>
      <c r="J4" s="177">
        <f>I4/4</f>
        <v>2.225</v>
      </c>
      <c r="K4" s="189" t="s">
        <v>69</v>
      </c>
      <c r="L4" s="179">
        <v>3.58</v>
      </c>
      <c r="M4" s="190">
        <f>L4/4</f>
        <v>0.895</v>
      </c>
      <c r="N4" s="139"/>
      <c r="O4" s="136"/>
      <c r="P4" s="137"/>
      <c r="Q4" s="139"/>
      <c r="R4" s="207"/>
      <c r="S4" s="208"/>
      <c r="T4" s="435"/>
      <c r="U4" s="15"/>
      <c r="V4" s="10"/>
      <c r="W4" s="10"/>
      <c r="X4" s="10"/>
      <c r="Y4" s="10"/>
    </row>
    <row r="5" spans="1:25" ht="15.75" customHeight="1">
      <c r="A5" s="263"/>
      <c r="B5" s="349" t="s">
        <v>38</v>
      </c>
      <c r="C5" s="350" t="s">
        <v>42</v>
      </c>
      <c r="D5" s="351"/>
      <c r="E5" s="283"/>
      <c r="F5" s="285"/>
      <c r="G5" s="342" t="s">
        <v>114</v>
      </c>
      <c r="H5" s="343"/>
      <c r="I5" s="336">
        <f>45.14*1.114-1.01</f>
        <v>49.275960000000005</v>
      </c>
      <c r="J5" s="336">
        <f>I5/4</f>
        <v>12.318990000000001</v>
      </c>
      <c r="K5" s="339" t="s">
        <v>72</v>
      </c>
      <c r="L5" s="185">
        <v>6.48</v>
      </c>
      <c r="M5" s="186">
        <f>L5/4</f>
        <v>1.62</v>
      </c>
      <c r="N5" s="141"/>
      <c r="O5" s="136"/>
      <c r="P5" s="137"/>
      <c r="Q5" s="178"/>
      <c r="R5" s="179"/>
      <c r="S5" s="181"/>
      <c r="T5" s="409"/>
      <c r="U5" s="400"/>
      <c r="V5" s="410"/>
      <c r="W5" s="410"/>
      <c r="X5" s="10"/>
      <c r="Y5" s="10"/>
    </row>
    <row r="6" spans="1:25" ht="15.75" customHeight="1">
      <c r="A6" s="263"/>
      <c r="B6" s="349" t="s">
        <v>39</v>
      </c>
      <c r="C6" s="350" t="s">
        <v>41</v>
      </c>
      <c r="D6" s="351"/>
      <c r="E6" s="283"/>
      <c r="F6" s="285"/>
      <c r="G6" s="342" t="s">
        <v>67</v>
      </c>
      <c r="H6" s="343"/>
      <c r="I6" s="336">
        <v>9</v>
      </c>
      <c r="J6" s="336">
        <f>I6/4</f>
        <v>2.25</v>
      </c>
      <c r="K6" s="339" t="s">
        <v>70</v>
      </c>
      <c r="L6" s="185">
        <v>50</v>
      </c>
      <c r="M6" s="186">
        <f>L6/4</f>
        <v>12.5</v>
      </c>
      <c r="N6" s="141"/>
      <c r="O6" s="136"/>
      <c r="P6" s="137"/>
      <c r="Q6" s="142"/>
      <c r="R6" s="143"/>
      <c r="S6" s="140"/>
      <c r="T6" s="411"/>
      <c r="U6" s="401"/>
      <c r="V6" s="408"/>
      <c r="W6" s="412"/>
      <c r="X6" s="436"/>
      <c r="Y6" s="10"/>
    </row>
    <row r="7" spans="1:25" ht="15.75" customHeight="1">
      <c r="A7" s="263"/>
      <c r="B7" s="352"/>
      <c r="C7" s="353" t="s">
        <v>64</v>
      </c>
      <c r="D7" s="354"/>
      <c r="E7" s="283"/>
      <c r="F7" s="285"/>
      <c r="G7" s="344" t="s">
        <v>68</v>
      </c>
      <c r="H7" s="345"/>
      <c r="I7" s="337">
        <v>17.2</v>
      </c>
      <c r="J7" s="337">
        <f>I7/4</f>
        <v>4.3</v>
      </c>
      <c r="K7" s="182"/>
      <c r="L7" s="183"/>
      <c r="M7" s="184"/>
      <c r="N7" s="148"/>
      <c r="O7" s="146"/>
      <c r="P7" s="147"/>
      <c r="Q7" s="148"/>
      <c r="R7" s="146"/>
      <c r="S7" s="149"/>
      <c r="T7" s="413"/>
      <c r="U7" s="402"/>
      <c r="V7" s="414"/>
      <c r="W7" s="415"/>
      <c r="X7" s="437"/>
      <c r="Y7" s="129"/>
    </row>
    <row r="8" spans="1:25" ht="15.75" customHeight="1">
      <c r="A8" s="262" t="s">
        <v>29</v>
      </c>
      <c r="B8" s="346" t="s">
        <v>37</v>
      </c>
      <c r="C8" s="347" t="s">
        <v>40</v>
      </c>
      <c r="D8" s="355">
        <v>8</v>
      </c>
      <c r="E8" s="256">
        <f>150/2</f>
        <v>75</v>
      </c>
      <c r="F8" s="264">
        <f>E8/4</f>
        <v>18.75</v>
      </c>
      <c r="G8" s="246"/>
      <c r="H8" s="247"/>
      <c r="I8" s="134"/>
      <c r="J8" s="134"/>
      <c r="K8" s="135" t="s">
        <v>83</v>
      </c>
      <c r="L8" s="136"/>
      <c r="M8" s="138"/>
      <c r="N8" s="178" t="s">
        <v>71</v>
      </c>
      <c r="O8" s="179">
        <f>6+6+5+5</f>
        <v>22</v>
      </c>
      <c r="P8" s="180">
        <f>O8/4</f>
        <v>5.5</v>
      </c>
      <c r="Q8" s="187" t="s">
        <v>76</v>
      </c>
      <c r="R8" s="188">
        <v>2.4</v>
      </c>
      <c r="S8" s="181">
        <f>R8/4</f>
        <v>0.6</v>
      </c>
      <c r="T8" s="416"/>
      <c r="U8" s="403"/>
      <c r="V8" s="406"/>
      <c r="W8" s="417"/>
      <c r="X8" s="1"/>
      <c r="Y8" s="10"/>
    </row>
    <row r="9" spans="1:25" ht="15.75" customHeight="1">
      <c r="A9" s="263"/>
      <c r="B9" s="349" t="s">
        <v>38</v>
      </c>
      <c r="C9" s="350" t="s">
        <v>42</v>
      </c>
      <c r="D9" s="356"/>
      <c r="E9" s="257"/>
      <c r="F9" s="265"/>
      <c r="G9" s="246"/>
      <c r="H9" s="247"/>
      <c r="I9" s="166"/>
      <c r="J9" s="166"/>
      <c r="K9" s="339" t="s">
        <v>73</v>
      </c>
      <c r="L9" s="185">
        <v>25.5</v>
      </c>
      <c r="M9" s="186">
        <f>L9/4</f>
        <v>6.375</v>
      </c>
      <c r="N9" s="141"/>
      <c r="O9" s="136"/>
      <c r="P9" s="137"/>
      <c r="Q9" s="178" t="s">
        <v>77</v>
      </c>
      <c r="R9" s="179">
        <v>9.4</v>
      </c>
      <c r="S9" s="181">
        <f>R9/4</f>
        <v>2.35</v>
      </c>
      <c r="T9" s="452"/>
      <c r="U9" s="467">
        <f>SUM(I14,I22,I34,I41:I42,I47)</f>
        <v>57</v>
      </c>
      <c r="V9" s="468" t="s">
        <v>164</v>
      </c>
      <c r="W9" s="418"/>
      <c r="X9" s="1"/>
      <c r="Y9" s="10"/>
    </row>
    <row r="10" spans="1:25" ht="15.75" customHeight="1">
      <c r="A10" s="263"/>
      <c r="B10" s="349" t="s">
        <v>39</v>
      </c>
      <c r="C10" s="350" t="s">
        <v>41</v>
      </c>
      <c r="D10" s="356"/>
      <c r="E10" s="257"/>
      <c r="F10" s="265"/>
      <c r="G10" s="246"/>
      <c r="H10" s="247"/>
      <c r="I10" s="134"/>
      <c r="J10" s="163"/>
      <c r="K10" s="339" t="s">
        <v>74</v>
      </c>
      <c r="L10" s="185">
        <v>2.1</v>
      </c>
      <c r="M10" s="186">
        <f>L10/4</f>
        <v>0.525</v>
      </c>
      <c r="N10" s="141"/>
      <c r="O10" s="136"/>
      <c r="P10" s="137"/>
      <c r="Q10" s="141"/>
      <c r="R10" s="136"/>
      <c r="S10" s="140"/>
      <c r="T10" s="419"/>
      <c r="U10" s="467">
        <f>SUM(I4,I6:I7,I13,I23:I24,I28,I30,I44:I45,I46)</f>
        <v>99.79999999999998</v>
      </c>
      <c r="V10" s="468" t="s">
        <v>165</v>
      </c>
      <c r="W10" s="420"/>
      <c r="X10" s="1"/>
      <c r="Y10" s="10"/>
    </row>
    <row r="11" spans="1:25" ht="15.75" customHeight="1">
      <c r="A11" s="263"/>
      <c r="B11" s="346"/>
      <c r="C11" s="347" t="s">
        <v>64</v>
      </c>
      <c r="D11" s="356"/>
      <c r="E11" s="257"/>
      <c r="F11" s="265"/>
      <c r="G11" s="246"/>
      <c r="H11" s="247"/>
      <c r="I11" s="134"/>
      <c r="J11" s="134"/>
      <c r="K11" s="189" t="s">
        <v>75</v>
      </c>
      <c r="L11" s="179">
        <f>1.3+9</f>
        <v>10.3</v>
      </c>
      <c r="M11" s="190">
        <f>L11/4</f>
        <v>2.575</v>
      </c>
      <c r="N11" s="141"/>
      <c r="O11" s="136"/>
      <c r="P11" s="137"/>
      <c r="Q11" s="150"/>
      <c r="R11" s="136"/>
      <c r="S11" s="140"/>
      <c r="T11" s="411"/>
      <c r="U11" s="469">
        <f>SUM(I5,I29,I43,I48)</f>
        <v>243.47038960000003</v>
      </c>
      <c r="V11" s="470" t="s">
        <v>166</v>
      </c>
      <c r="W11" s="412"/>
      <c r="X11" s="436"/>
      <c r="Y11" s="10"/>
    </row>
    <row r="12" spans="1:25" ht="15.75" customHeight="1">
      <c r="A12" s="263"/>
      <c r="B12" s="357"/>
      <c r="C12" s="353"/>
      <c r="D12" s="358"/>
      <c r="E12" s="258"/>
      <c r="F12" s="266"/>
      <c r="G12" s="246"/>
      <c r="H12" s="247"/>
      <c r="I12" s="174"/>
      <c r="J12" s="174"/>
      <c r="K12" s="359" t="s">
        <v>72</v>
      </c>
      <c r="L12" s="360">
        <v>15.46</v>
      </c>
      <c r="M12" s="361">
        <f>L12/4</f>
        <v>3.865</v>
      </c>
      <c r="N12" s="148"/>
      <c r="O12" s="146"/>
      <c r="P12" s="147"/>
      <c r="Q12" s="148"/>
      <c r="R12" s="146"/>
      <c r="S12" s="149"/>
      <c r="T12" s="413"/>
      <c r="U12" s="469">
        <f>SUM(U9:U11)</f>
        <v>400.27038960000004</v>
      </c>
      <c r="V12" s="470" t="s">
        <v>167</v>
      </c>
      <c r="W12" s="415"/>
      <c r="X12" s="437"/>
      <c r="Y12" s="10"/>
    </row>
    <row r="13" spans="1:25" ht="15.75" customHeight="1">
      <c r="A13" s="262" t="s">
        <v>30</v>
      </c>
      <c r="B13" s="27" t="s">
        <v>43</v>
      </c>
      <c r="C13" s="31" t="s">
        <v>40</v>
      </c>
      <c r="D13" s="286">
        <v>7</v>
      </c>
      <c r="E13" s="376">
        <v>85</v>
      </c>
      <c r="F13" s="377">
        <f>E13/4</f>
        <v>21.25</v>
      </c>
      <c r="G13" s="362" t="s">
        <v>78</v>
      </c>
      <c r="H13" s="363"/>
      <c r="I13" s="364">
        <v>16.3</v>
      </c>
      <c r="J13" s="365">
        <f>I13/4</f>
        <v>4.075</v>
      </c>
      <c r="K13" s="135" t="s">
        <v>83</v>
      </c>
      <c r="L13" s="136"/>
      <c r="M13" s="138"/>
      <c r="N13" s="141"/>
      <c r="O13" s="136"/>
      <c r="P13" s="137"/>
      <c r="Q13" s="150"/>
      <c r="R13" s="136"/>
      <c r="S13" s="140"/>
      <c r="T13" s="416"/>
      <c r="U13" s="403"/>
      <c r="V13" s="406"/>
      <c r="W13" s="417"/>
      <c r="X13" s="1"/>
      <c r="Y13" s="10"/>
    </row>
    <row r="14" spans="1:25" ht="15.75" customHeight="1">
      <c r="A14" s="263"/>
      <c r="B14" s="36" t="s">
        <v>44</v>
      </c>
      <c r="C14" s="28" t="s">
        <v>42</v>
      </c>
      <c r="D14" s="287"/>
      <c r="E14" s="378"/>
      <c r="F14" s="379"/>
      <c r="G14" s="366" t="s">
        <v>80</v>
      </c>
      <c r="H14" s="367"/>
      <c r="I14" s="235">
        <v>7</v>
      </c>
      <c r="J14" s="235">
        <f>I14/4</f>
        <v>1.75</v>
      </c>
      <c r="K14" s="189" t="s">
        <v>79</v>
      </c>
      <c r="L14" s="179">
        <v>13.5</v>
      </c>
      <c r="M14" s="190">
        <f>L14/4</f>
        <v>3.375</v>
      </c>
      <c r="N14" s="141"/>
      <c r="O14" s="136"/>
      <c r="P14" s="137"/>
      <c r="Q14" s="135"/>
      <c r="R14" s="136"/>
      <c r="S14" s="140"/>
      <c r="T14" s="416"/>
      <c r="U14" s="403"/>
      <c r="V14" s="406"/>
      <c r="W14" s="407"/>
      <c r="X14" s="1"/>
      <c r="Y14" s="10"/>
    </row>
    <row r="15" spans="1:26" ht="15.75" customHeight="1">
      <c r="A15" s="263"/>
      <c r="B15" s="36" t="s">
        <v>45</v>
      </c>
      <c r="C15" s="28" t="s">
        <v>41</v>
      </c>
      <c r="D15" s="287"/>
      <c r="E15" s="255">
        <f>4*2.5</f>
        <v>10</v>
      </c>
      <c r="F15" s="289">
        <f>E15/4</f>
        <v>2.5</v>
      </c>
      <c r="G15" s="246"/>
      <c r="H15" s="247"/>
      <c r="I15" s="134"/>
      <c r="J15" s="134"/>
      <c r="K15" s="339" t="s">
        <v>86</v>
      </c>
      <c r="L15" s="185">
        <v>9.6</v>
      </c>
      <c r="M15" s="186">
        <f>L15/4</f>
        <v>2.4</v>
      </c>
      <c r="N15" s="141"/>
      <c r="O15" s="136"/>
      <c r="P15" s="137"/>
      <c r="Q15" s="135"/>
      <c r="R15" s="136"/>
      <c r="S15" s="140"/>
      <c r="T15" s="419"/>
      <c r="U15" s="404"/>
      <c r="V15" s="406"/>
      <c r="W15" s="407"/>
      <c r="X15" s="1"/>
      <c r="Y15" s="10"/>
      <c r="Z15" s="9"/>
    </row>
    <row r="16" spans="1:25" ht="15.75" customHeight="1">
      <c r="A16" s="263"/>
      <c r="B16" s="36"/>
      <c r="C16" s="28" t="s">
        <v>64</v>
      </c>
      <c r="D16" s="288"/>
      <c r="E16" s="280"/>
      <c r="F16" s="290"/>
      <c r="G16" s="246"/>
      <c r="H16" s="247"/>
      <c r="I16" s="134"/>
      <c r="J16" s="134"/>
      <c r="K16" s="339" t="s">
        <v>81</v>
      </c>
      <c r="L16" s="185">
        <v>48</v>
      </c>
      <c r="M16" s="186">
        <f>L16/4</f>
        <v>12</v>
      </c>
      <c r="N16" s="141"/>
      <c r="O16" s="136"/>
      <c r="P16" s="137"/>
      <c r="Q16" s="135"/>
      <c r="R16" s="136"/>
      <c r="S16" s="140"/>
      <c r="T16" s="421"/>
      <c r="U16" s="405"/>
      <c r="V16" s="422"/>
      <c r="W16" s="422"/>
      <c r="X16" s="438"/>
      <c r="Y16" s="10"/>
    </row>
    <row r="17" spans="1:25" ht="15.75" customHeight="1">
      <c r="A17" s="262" t="s">
        <v>31</v>
      </c>
      <c r="B17" s="27" t="s">
        <v>43</v>
      </c>
      <c r="C17" s="31" t="s">
        <v>40</v>
      </c>
      <c r="D17" s="288">
        <v>7</v>
      </c>
      <c r="E17" s="376">
        <v>85</v>
      </c>
      <c r="F17" s="377">
        <f>E17/4</f>
        <v>21.25</v>
      </c>
      <c r="G17" s="250"/>
      <c r="H17" s="251"/>
      <c r="I17" s="151"/>
      <c r="J17" s="151"/>
      <c r="K17" s="152" t="s">
        <v>82</v>
      </c>
      <c r="L17" s="151"/>
      <c r="M17" s="153"/>
      <c r="N17" s="154"/>
      <c r="O17" s="155"/>
      <c r="P17" s="156"/>
      <c r="Q17" s="369" t="s">
        <v>84</v>
      </c>
      <c r="R17" s="193">
        <v>10</v>
      </c>
      <c r="S17" s="200">
        <f>R17/4</f>
        <v>2.5</v>
      </c>
      <c r="T17" s="416"/>
      <c r="U17" s="403"/>
      <c r="V17" s="406"/>
      <c r="W17" s="417"/>
      <c r="X17" s="1"/>
      <c r="Y17" s="10"/>
    </row>
    <row r="18" spans="1:25" ht="15.75" customHeight="1">
      <c r="A18" s="263"/>
      <c r="B18" s="36" t="s">
        <v>44</v>
      </c>
      <c r="C18" s="28" t="s">
        <v>42</v>
      </c>
      <c r="D18" s="281"/>
      <c r="E18" s="378"/>
      <c r="F18" s="379"/>
      <c r="G18" s="246"/>
      <c r="H18" s="247"/>
      <c r="I18" s="134"/>
      <c r="J18" s="175"/>
      <c r="K18" s="339" t="s">
        <v>85</v>
      </c>
      <c r="L18" s="174">
        <v>15.76</v>
      </c>
      <c r="M18" s="370">
        <f>L18/4</f>
        <v>3.94</v>
      </c>
      <c r="N18" s="160"/>
      <c r="O18" s="136"/>
      <c r="P18" s="137"/>
      <c r="Q18" s="178" t="s">
        <v>89</v>
      </c>
      <c r="R18" s="179">
        <v>2</v>
      </c>
      <c r="S18" s="181">
        <f>R18/4</f>
        <v>0.5</v>
      </c>
      <c r="T18" s="416"/>
      <c r="U18" s="403"/>
      <c r="V18" s="423"/>
      <c r="W18" s="423"/>
      <c r="X18" s="10"/>
      <c r="Y18" s="10"/>
    </row>
    <row r="19" spans="1:25" ht="15.75" customHeight="1">
      <c r="A19" s="263"/>
      <c r="B19" s="36" t="s">
        <v>45</v>
      </c>
      <c r="C19" s="28" t="s">
        <v>41</v>
      </c>
      <c r="D19" s="281"/>
      <c r="E19" s="378"/>
      <c r="F19" s="379"/>
      <c r="G19" s="246"/>
      <c r="H19" s="247"/>
      <c r="I19" s="134"/>
      <c r="J19" s="175"/>
      <c r="K19" s="339" t="s">
        <v>87</v>
      </c>
      <c r="L19" s="174">
        <v>46</v>
      </c>
      <c r="M19" s="370">
        <f>L19/4</f>
        <v>11.5</v>
      </c>
      <c r="N19" s="160"/>
      <c r="O19" s="136"/>
      <c r="P19" s="137"/>
      <c r="Q19" s="178" t="s">
        <v>90</v>
      </c>
      <c r="R19" s="179">
        <v>0.5</v>
      </c>
      <c r="S19" s="181">
        <f>R19/4</f>
        <v>0.125</v>
      </c>
      <c r="T19" s="409"/>
      <c r="U19" s="400"/>
      <c r="V19" s="423"/>
      <c r="W19" s="423"/>
      <c r="X19" s="10"/>
      <c r="Y19" s="10"/>
    </row>
    <row r="20" spans="1:25" ht="15.75" customHeight="1">
      <c r="A20" s="263"/>
      <c r="B20" s="36"/>
      <c r="C20" s="28" t="s">
        <v>64</v>
      </c>
      <c r="D20" s="281"/>
      <c r="E20" s="255">
        <f>4*2.5</f>
        <v>10</v>
      </c>
      <c r="F20" s="289">
        <f>E20/4</f>
        <v>2.5</v>
      </c>
      <c r="G20" s="246"/>
      <c r="H20" s="252"/>
      <c r="I20" s="174"/>
      <c r="J20" s="174"/>
      <c r="K20" s="189" t="s">
        <v>88</v>
      </c>
      <c r="L20" s="177">
        <v>7</v>
      </c>
      <c r="M20" s="192">
        <f>L20/4</f>
        <v>1.75</v>
      </c>
      <c r="N20" s="161"/>
      <c r="O20" s="136"/>
      <c r="P20" s="137"/>
      <c r="Q20" s="141"/>
      <c r="R20" s="136"/>
      <c r="S20" s="140"/>
      <c r="T20" s="409"/>
      <c r="U20" s="400"/>
      <c r="V20" s="423"/>
      <c r="W20" s="423"/>
      <c r="X20" s="10"/>
      <c r="Y20" s="10"/>
    </row>
    <row r="21" spans="1:25" ht="15.75" customHeight="1">
      <c r="A21" s="263"/>
      <c r="B21" s="36"/>
      <c r="C21" s="28"/>
      <c r="D21" s="281"/>
      <c r="E21" s="280"/>
      <c r="F21" s="290"/>
      <c r="G21" s="253"/>
      <c r="H21" s="270"/>
      <c r="I21" s="229"/>
      <c r="J21" s="229"/>
      <c r="K21" s="145" t="s">
        <v>97</v>
      </c>
      <c r="L21" s="229"/>
      <c r="M21" s="242"/>
      <c r="N21" s="240"/>
      <c r="O21" s="146"/>
      <c r="P21" s="147"/>
      <c r="Q21" s="141"/>
      <c r="R21" s="136"/>
      <c r="S21" s="149"/>
      <c r="T21" s="409"/>
      <c r="U21" s="400"/>
      <c r="V21" s="423"/>
      <c r="W21" s="423"/>
      <c r="X21" s="10"/>
      <c r="Y21" s="10"/>
    </row>
    <row r="22" spans="1:25" ht="15.75" customHeight="1">
      <c r="A22" s="262" t="s">
        <v>32</v>
      </c>
      <c r="B22" s="27" t="s">
        <v>46</v>
      </c>
      <c r="C22" s="31" t="s">
        <v>49</v>
      </c>
      <c r="D22" s="267">
        <v>9</v>
      </c>
      <c r="E22" s="376">
        <v>82.8</v>
      </c>
      <c r="F22" s="377">
        <f>E22/4</f>
        <v>20.7</v>
      </c>
      <c r="G22" s="366" t="s">
        <v>91</v>
      </c>
      <c r="H22" s="367"/>
      <c r="I22" s="235">
        <f>10+15</f>
        <v>25</v>
      </c>
      <c r="J22" s="237">
        <f>I22/4</f>
        <v>6.25</v>
      </c>
      <c r="K22" s="135" t="s">
        <v>82</v>
      </c>
      <c r="L22" s="228"/>
      <c r="M22" s="241"/>
      <c r="N22" s="233"/>
      <c r="O22" s="179"/>
      <c r="P22" s="180"/>
      <c r="Q22" s="373" t="s">
        <v>95</v>
      </c>
      <c r="R22" s="194">
        <v>5</v>
      </c>
      <c r="S22" s="192">
        <f>R22/4</f>
        <v>1.25</v>
      </c>
      <c r="T22" s="416"/>
      <c r="U22" s="403"/>
      <c r="V22" s="406"/>
      <c r="W22" s="417"/>
      <c r="X22" s="1"/>
      <c r="Y22" s="10"/>
    </row>
    <row r="23" spans="1:25" ht="15.75" customHeight="1">
      <c r="A23" s="263"/>
      <c r="B23" s="36" t="s">
        <v>47</v>
      </c>
      <c r="C23" s="28" t="s">
        <v>50</v>
      </c>
      <c r="D23" s="268"/>
      <c r="E23" s="378"/>
      <c r="F23" s="379"/>
      <c r="G23" s="342" t="s">
        <v>92</v>
      </c>
      <c r="H23" s="343"/>
      <c r="I23" s="336">
        <v>4.8</v>
      </c>
      <c r="J23" s="372">
        <f>I23/4</f>
        <v>1.2</v>
      </c>
      <c r="K23" s="339" t="s">
        <v>93</v>
      </c>
      <c r="L23" s="174">
        <f>37+3</f>
        <v>40</v>
      </c>
      <c r="M23" s="370">
        <f>L23/4</f>
        <v>10</v>
      </c>
      <c r="N23" s="135"/>
      <c r="O23" s="136"/>
      <c r="P23" s="137"/>
      <c r="Q23" s="135"/>
      <c r="R23" s="136"/>
      <c r="S23" s="140"/>
      <c r="T23" s="416"/>
      <c r="U23" s="403"/>
      <c r="V23" s="423"/>
      <c r="W23" s="423"/>
      <c r="X23" s="10"/>
      <c r="Y23" s="10"/>
    </row>
    <row r="24" spans="1:25" ht="15.75" customHeight="1">
      <c r="A24" s="263"/>
      <c r="B24" s="36" t="s">
        <v>48</v>
      </c>
      <c r="C24" s="28" t="s">
        <v>51</v>
      </c>
      <c r="D24" s="268"/>
      <c r="E24" s="378"/>
      <c r="F24" s="379"/>
      <c r="G24" s="366" t="s">
        <v>94</v>
      </c>
      <c r="H24" s="367"/>
      <c r="I24" s="235">
        <v>1.2</v>
      </c>
      <c r="J24" s="235">
        <f>I24/4</f>
        <v>0.3</v>
      </c>
      <c r="K24" s="371" t="s">
        <v>123</v>
      </c>
      <c r="L24" s="336">
        <v>40.66</v>
      </c>
      <c r="M24" s="374">
        <f>L24/4</f>
        <v>10.165</v>
      </c>
      <c r="N24" s="135"/>
      <c r="O24" s="136"/>
      <c r="P24" s="137"/>
      <c r="Q24" s="135"/>
      <c r="R24" s="136"/>
      <c r="S24" s="140"/>
      <c r="T24" s="416"/>
      <c r="U24" s="403"/>
      <c r="V24" s="423"/>
      <c r="W24" s="423"/>
      <c r="X24" s="10"/>
      <c r="Y24" s="10"/>
    </row>
    <row r="25" spans="1:25" ht="15.75" customHeight="1">
      <c r="A25" s="263"/>
      <c r="B25" s="36"/>
      <c r="C25" s="28" t="s">
        <v>52</v>
      </c>
      <c r="D25" s="268"/>
      <c r="E25" s="378">
        <f>4*1</f>
        <v>4</v>
      </c>
      <c r="F25" s="379">
        <f>E25/4</f>
        <v>1</v>
      </c>
      <c r="G25" s="246"/>
      <c r="H25" s="247"/>
      <c r="I25" s="134"/>
      <c r="J25" s="134"/>
      <c r="K25" s="135" t="s">
        <v>96</v>
      </c>
      <c r="L25" s="134"/>
      <c r="M25" s="159"/>
      <c r="N25" s="164"/>
      <c r="O25" s="136"/>
      <c r="P25" s="137"/>
      <c r="Q25" s="135"/>
      <c r="R25" s="136"/>
      <c r="S25" s="140"/>
      <c r="T25" s="416"/>
      <c r="U25" s="403"/>
      <c r="V25" s="423"/>
      <c r="W25" s="423"/>
      <c r="X25" s="10"/>
      <c r="Y25" s="10"/>
    </row>
    <row r="26" spans="1:25" ht="15.75" customHeight="1">
      <c r="A26" s="263"/>
      <c r="B26" s="36"/>
      <c r="C26" s="28" t="s">
        <v>41</v>
      </c>
      <c r="D26" s="268"/>
      <c r="E26" s="378"/>
      <c r="F26" s="379"/>
      <c r="G26" s="246"/>
      <c r="H26" s="247"/>
      <c r="I26" s="134"/>
      <c r="J26" s="134"/>
      <c r="K26" s="135"/>
      <c r="L26" s="134"/>
      <c r="M26" s="159"/>
      <c r="N26" s="164"/>
      <c r="O26" s="136"/>
      <c r="P26" s="137"/>
      <c r="Q26" s="135"/>
      <c r="R26" s="136"/>
      <c r="S26" s="140"/>
      <c r="T26" s="411"/>
      <c r="U26" s="401"/>
      <c r="V26" s="408"/>
      <c r="W26" s="412"/>
      <c r="X26" s="436"/>
      <c r="Y26" s="10"/>
    </row>
    <row r="27" spans="1:25" ht="15.75" customHeight="1">
      <c r="A27" s="263"/>
      <c r="B27" s="29"/>
      <c r="C27" s="34" t="s">
        <v>65</v>
      </c>
      <c r="D27" s="269"/>
      <c r="E27" s="380"/>
      <c r="F27" s="381"/>
      <c r="G27" s="253"/>
      <c r="H27" s="254"/>
      <c r="I27" s="144"/>
      <c r="J27" s="134"/>
      <c r="K27" s="145"/>
      <c r="L27" s="134"/>
      <c r="M27" s="159"/>
      <c r="N27" s="165"/>
      <c r="O27" s="136"/>
      <c r="P27" s="137"/>
      <c r="Q27" s="145"/>
      <c r="R27" s="136"/>
      <c r="S27" s="149"/>
      <c r="T27" s="413"/>
      <c r="U27" s="402"/>
      <c r="V27" s="414"/>
      <c r="W27" s="415"/>
      <c r="X27" s="437"/>
      <c r="Y27" s="10"/>
    </row>
    <row r="28" spans="1:25" ht="15.75" customHeight="1">
      <c r="A28" s="262" t="s">
        <v>33</v>
      </c>
      <c r="B28" s="27" t="s">
        <v>46</v>
      </c>
      <c r="C28" s="31" t="s">
        <v>49</v>
      </c>
      <c r="D28" s="267">
        <v>9</v>
      </c>
      <c r="E28" s="376">
        <v>82.8</v>
      </c>
      <c r="F28" s="377">
        <f>E28/4</f>
        <v>20.7</v>
      </c>
      <c r="G28" s="362" t="s">
        <v>101</v>
      </c>
      <c r="H28" s="363"/>
      <c r="I28" s="364">
        <v>7</v>
      </c>
      <c r="J28" s="365">
        <f>I28/4</f>
        <v>1.75</v>
      </c>
      <c r="K28" s="152" t="s">
        <v>98</v>
      </c>
      <c r="L28" s="151"/>
      <c r="M28" s="153"/>
      <c r="N28" s="375" t="s">
        <v>100</v>
      </c>
      <c r="O28" s="368">
        <f>16+16+16+13</f>
        <v>61</v>
      </c>
      <c r="P28" s="368">
        <f>O28/4</f>
        <v>15.25</v>
      </c>
      <c r="Q28" s="157"/>
      <c r="R28" s="155"/>
      <c r="S28" s="140"/>
      <c r="T28" s="416"/>
      <c r="U28" s="403"/>
      <c r="V28" s="406"/>
      <c r="W28" s="417"/>
      <c r="X28" s="1"/>
      <c r="Y28" s="10"/>
    </row>
    <row r="29" spans="1:25" ht="15.75" customHeight="1">
      <c r="A29" s="263"/>
      <c r="B29" s="36" t="s">
        <v>47</v>
      </c>
      <c r="C29" s="28" t="s">
        <v>50</v>
      </c>
      <c r="D29" s="268"/>
      <c r="E29" s="378"/>
      <c r="F29" s="379"/>
      <c r="G29" s="342" t="s">
        <v>129</v>
      </c>
      <c r="H29" s="343"/>
      <c r="I29" s="336">
        <f>65.45-1.31</f>
        <v>64.14</v>
      </c>
      <c r="J29" s="336">
        <f>I29/4</f>
        <v>16.035</v>
      </c>
      <c r="K29" s="135" t="s">
        <v>99</v>
      </c>
      <c r="L29" s="134"/>
      <c r="M29" s="159"/>
      <c r="N29" s="160"/>
      <c r="O29" s="136"/>
      <c r="P29" s="137"/>
      <c r="Q29" s="141"/>
      <c r="R29" s="136"/>
      <c r="S29" s="140"/>
      <c r="T29" s="416"/>
      <c r="U29" s="403"/>
      <c r="V29" s="423"/>
      <c r="W29" s="423"/>
      <c r="X29" s="10"/>
      <c r="Y29" s="10"/>
    </row>
    <row r="30" spans="1:25" ht="15.75" customHeight="1">
      <c r="A30" s="263"/>
      <c r="B30" s="36" t="s">
        <v>48</v>
      </c>
      <c r="C30" s="28" t="s">
        <v>51</v>
      </c>
      <c r="D30" s="268"/>
      <c r="E30" s="378"/>
      <c r="F30" s="379"/>
      <c r="G30" s="342" t="s">
        <v>102</v>
      </c>
      <c r="H30" s="343"/>
      <c r="I30" s="336">
        <v>7</v>
      </c>
      <c r="J30" s="336">
        <f>I30/4</f>
        <v>1.75</v>
      </c>
      <c r="K30" s="339" t="s">
        <v>103</v>
      </c>
      <c r="L30" s="174">
        <v>41</v>
      </c>
      <c r="M30" s="370">
        <f>L30/4</f>
        <v>10.25</v>
      </c>
      <c r="N30" s="160"/>
      <c r="O30" s="136"/>
      <c r="P30" s="137"/>
      <c r="Q30" s="141"/>
      <c r="R30" s="136"/>
      <c r="S30" s="140"/>
      <c r="T30" s="409"/>
      <c r="U30" s="400"/>
      <c r="V30" s="424"/>
      <c r="W30" s="412"/>
      <c r="X30" s="439"/>
      <c r="Y30" s="10"/>
    </row>
    <row r="31" spans="1:25" ht="15.75" customHeight="1">
      <c r="A31" s="263"/>
      <c r="B31" s="14"/>
      <c r="C31" s="28" t="s">
        <v>52</v>
      </c>
      <c r="D31" s="268"/>
      <c r="E31" s="378">
        <f>4*1</f>
        <v>4</v>
      </c>
      <c r="F31" s="379">
        <f>E31/4</f>
        <v>1</v>
      </c>
      <c r="G31" s="246"/>
      <c r="H31" s="247"/>
      <c r="I31" s="134"/>
      <c r="J31" s="134"/>
      <c r="K31" s="135"/>
      <c r="L31" s="177"/>
      <c r="M31" s="192"/>
      <c r="N31" s="160"/>
      <c r="O31" s="136"/>
      <c r="P31" s="137"/>
      <c r="Q31" s="141"/>
      <c r="R31" s="136"/>
      <c r="S31" s="140"/>
      <c r="T31" s="409"/>
      <c r="U31" s="400"/>
      <c r="V31" s="424"/>
      <c r="W31" s="412"/>
      <c r="X31" s="439"/>
      <c r="Y31" s="10"/>
    </row>
    <row r="32" spans="1:25" ht="15.75" customHeight="1">
      <c r="A32" s="263"/>
      <c r="B32" s="30"/>
      <c r="C32" s="28" t="s">
        <v>41</v>
      </c>
      <c r="D32" s="268"/>
      <c r="E32" s="378"/>
      <c r="F32" s="379"/>
      <c r="G32" s="246"/>
      <c r="H32" s="252"/>
      <c r="I32" s="134"/>
      <c r="J32" s="134"/>
      <c r="K32" s="135"/>
      <c r="L32" s="134"/>
      <c r="M32" s="159"/>
      <c r="N32" s="160"/>
      <c r="O32" s="136"/>
      <c r="P32" s="137"/>
      <c r="Q32" s="141"/>
      <c r="R32" s="136"/>
      <c r="S32" s="140"/>
      <c r="T32" s="409"/>
      <c r="U32" s="400"/>
      <c r="V32" s="424"/>
      <c r="W32" s="412"/>
      <c r="X32" s="439"/>
      <c r="Y32" s="10"/>
    </row>
    <row r="33" spans="1:25" ht="15.75" customHeight="1">
      <c r="A33" s="263"/>
      <c r="B33" s="16"/>
      <c r="C33" s="28" t="s">
        <v>65</v>
      </c>
      <c r="D33" s="268"/>
      <c r="E33" s="380"/>
      <c r="F33" s="381"/>
      <c r="G33" s="246"/>
      <c r="H33" s="247"/>
      <c r="I33" s="134"/>
      <c r="J33" s="134"/>
      <c r="K33" s="135"/>
      <c r="L33" s="134"/>
      <c r="M33" s="159"/>
      <c r="N33" s="160"/>
      <c r="O33" s="136"/>
      <c r="P33" s="137"/>
      <c r="Q33" s="141"/>
      <c r="R33" s="136"/>
      <c r="S33" s="140"/>
      <c r="T33" s="409"/>
      <c r="U33" s="400"/>
      <c r="V33" s="424"/>
      <c r="W33" s="412"/>
      <c r="X33" s="439"/>
      <c r="Y33" s="10"/>
    </row>
    <row r="34" spans="1:25" ht="15.75" customHeight="1">
      <c r="A34" s="259" t="s">
        <v>34</v>
      </c>
      <c r="B34" s="14" t="s">
        <v>53</v>
      </c>
      <c r="C34" s="31" t="s">
        <v>56</v>
      </c>
      <c r="D34" s="267">
        <v>9</v>
      </c>
      <c r="E34" s="382">
        <v>93.6</v>
      </c>
      <c r="F34" s="383">
        <f>E34/4</f>
        <v>23.4</v>
      </c>
      <c r="G34" s="362" t="s">
        <v>106</v>
      </c>
      <c r="H34" s="363"/>
      <c r="I34" s="364">
        <v>10</v>
      </c>
      <c r="J34" s="364">
        <f>I34/4</f>
        <v>2.5</v>
      </c>
      <c r="K34" s="152" t="s">
        <v>98</v>
      </c>
      <c r="L34" s="194"/>
      <c r="M34" s="197"/>
      <c r="N34" s="388" t="s">
        <v>105</v>
      </c>
      <c r="O34" s="193">
        <v>16</v>
      </c>
      <c r="P34" s="199">
        <f>O34/4</f>
        <v>4</v>
      </c>
      <c r="Q34" s="369" t="s">
        <v>104</v>
      </c>
      <c r="R34" s="193">
        <f>2*0.5</f>
        <v>1</v>
      </c>
      <c r="S34" s="200">
        <f>R34/4</f>
        <v>0.25</v>
      </c>
      <c r="T34" s="416"/>
      <c r="U34" s="403"/>
      <c r="V34" s="406"/>
      <c r="W34" s="417"/>
      <c r="X34" s="1"/>
      <c r="Y34" s="10"/>
    </row>
    <row r="35" spans="1:25" ht="15.75" customHeight="1">
      <c r="A35" s="260"/>
      <c r="B35" s="101" t="s">
        <v>54</v>
      </c>
      <c r="C35" s="28" t="s">
        <v>57</v>
      </c>
      <c r="D35" s="268"/>
      <c r="E35" s="384"/>
      <c r="F35" s="385"/>
      <c r="G35" s="246"/>
      <c r="H35" s="252"/>
      <c r="I35" s="134"/>
      <c r="J35" s="134"/>
      <c r="K35" s="339" t="s">
        <v>108</v>
      </c>
      <c r="L35" s="174">
        <v>9.5</v>
      </c>
      <c r="M35" s="370">
        <f>L35/4</f>
        <v>2.375</v>
      </c>
      <c r="N35" s="160"/>
      <c r="O35" s="179"/>
      <c r="P35" s="180"/>
      <c r="Q35" s="141"/>
      <c r="R35" s="136"/>
      <c r="S35" s="140"/>
      <c r="T35" s="416"/>
      <c r="U35" s="403"/>
      <c r="V35" s="406"/>
      <c r="W35" s="407"/>
      <c r="X35" s="1"/>
      <c r="Y35" s="10"/>
    </row>
    <row r="36" spans="1:25" ht="15.75" customHeight="1">
      <c r="A36" s="260"/>
      <c r="B36" s="101" t="s">
        <v>55</v>
      </c>
      <c r="C36" s="28" t="s">
        <v>58</v>
      </c>
      <c r="D36" s="268"/>
      <c r="E36" s="384"/>
      <c r="F36" s="385"/>
      <c r="G36" s="246"/>
      <c r="H36" s="252"/>
      <c r="I36" s="134"/>
      <c r="J36" s="134"/>
      <c r="K36" s="371" t="s">
        <v>110</v>
      </c>
      <c r="L36" s="336">
        <v>3.6</v>
      </c>
      <c r="M36" s="374">
        <f>L36/4</f>
        <v>0.9</v>
      </c>
      <c r="N36" s="160"/>
      <c r="O36" s="179"/>
      <c r="P36" s="180"/>
      <c r="Q36" s="141"/>
      <c r="R36" s="136"/>
      <c r="S36" s="140"/>
      <c r="T36" s="416"/>
      <c r="U36" s="403"/>
      <c r="V36" s="423"/>
      <c r="W36" s="423"/>
      <c r="X36" s="10"/>
      <c r="Y36" s="10"/>
    </row>
    <row r="37" spans="1:25" ht="15.75" customHeight="1">
      <c r="A37" s="260"/>
      <c r="B37" s="14"/>
      <c r="C37" s="28" t="s">
        <v>41</v>
      </c>
      <c r="D37" s="268"/>
      <c r="E37" s="384"/>
      <c r="F37" s="385"/>
      <c r="G37" s="246"/>
      <c r="H37" s="247"/>
      <c r="I37" s="134"/>
      <c r="J37" s="134"/>
      <c r="K37" s="189" t="s">
        <v>107</v>
      </c>
      <c r="L37" s="235">
        <v>3.71</v>
      </c>
      <c r="M37" s="243">
        <f>L37/4</f>
        <v>0.9275</v>
      </c>
      <c r="N37" s="160"/>
      <c r="O37" s="179"/>
      <c r="P37" s="180"/>
      <c r="Q37" s="141"/>
      <c r="R37" s="136"/>
      <c r="S37" s="140"/>
      <c r="T37" s="421"/>
      <c r="U37" s="405"/>
      <c r="V37" s="424"/>
      <c r="W37" s="412"/>
      <c r="X37" s="439"/>
      <c r="Y37" s="10"/>
    </row>
    <row r="38" spans="1:25" ht="15.75" customHeight="1">
      <c r="A38" s="260"/>
      <c r="B38" s="30"/>
      <c r="C38" s="28" t="s">
        <v>64</v>
      </c>
      <c r="D38" s="268"/>
      <c r="E38" s="384">
        <f>4*1.5</f>
        <v>6</v>
      </c>
      <c r="F38" s="385">
        <f>E38/4</f>
        <v>1.5</v>
      </c>
      <c r="G38" s="246"/>
      <c r="H38" s="252"/>
      <c r="I38" s="134"/>
      <c r="J38" s="134"/>
      <c r="K38" s="339" t="s">
        <v>109</v>
      </c>
      <c r="L38" s="174">
        <v>37</v>
      </c>
      <c r="M38" s="370">
        <f>L38/4</f>
        <v>9.25</v>
      </c>
      <c r="N38" s="160"/>
      <c r="O38" s="179"/>
      <c r="P38" s="180"/>
      <c r="Q38" s="141"/>
      <c r="R38" s="136"/>
      <c r="S38" s="140"/>
      <c r="T38" s="411"/>
      <c r="U38" s="401"/>
      <c r="V38" s="408"/>
      <c r="W38" s="412"/>
      <c r="X38" s="436"/>
      <c r="Y38" s="10"/>
    </row>
    <row r="39" spans="1:25" ht="15.75" customHeight="1">
      <c r="A39" s="260"/>
      <c r="B39" s="30"/>
      <c r="C39" s="28" t="s">
        <v>24</v>
      </c>
      <c r="D39" s="268"/>
      <c r="E39" s="384"/>
      <c r="F39" s="385"/>
      <c r="G39" s="246"/>
      <c r="H39" s="252"/>
      <c r="I39" s="195"/>
      <c r="J39" s="195"/>
      <c r="K39" s="135"/>
      <c r="L39" s="177"/>
      <c r="M39" s="198"/>
      <c r="N39" s="196"/>
      <c r="O39" s="179"/>
      <c r="P39" s="180"/>
      <c r="Q39" s="141"/>
      <c r="R39" s="136"/>
      <c r="S39" s="140"/>
      <c r="T39" s="411"/>
      <c r="U39" s="401"/>
      <c r="V39" s="408"/>
      <c r="W39" s="412"/>
      <c r="X39" s="436"/>
      <c r="Y39" s="10"/>
    </row>
    <row r="40" spans="1:25" ht="15.75" customHeight="1">
      <c r="A40" s="261"/>
      <c r="B40" s="35"/>
      <c r="C40" s="34"/>
      <c r="D40" s="269"/>
      <c r="E40" s="386"/>
      <c r="F40" s="387"/>
      <c r="G40" s="253"/>
      <c r="H40" s="254"/>
      <c r="I40" s="144"/>
      <c r="J40" s="134"/>
      <c r="K40" s="145"/>
      <c r="L40" s="201"/>
      <c r="M40" s="202"/>
      <c r="N40" s="162"/>
      <c r="O40" s="136"/>
      <c r="P40" s="137"/>
      <c r="Q40" s="145"/>
      <c r="R40" s="136"/>
      <c r="S40" s="149"/>
      <c r="T40" s="413"/>
      <c r="U40" s="402"/>
      <c r="V40" s="414"/>
      <c r="W40" s="415"/>
      <c r="X40" s="437"/>
      <c r="Y40" s="10"/>
    </row>
    <row r="41" spans="1:25" ht="15.75" customHeight="1">
      <c r="A41" s="259" t="s">
        <v>35</v>
      </c>
      <c r="B41" s="27" t="s">
        <v>59</v>
      </c>
      <c r="C41" s="31" t="s">
        <v>62</v>
      </c>
      <c r="D41" s="267">
        <v>10</v>
      </c>
      <c r="E41" s="382">
        <v>79</v>
      </c>
      <c r="F41" s="383">
        <f>E41/4</f>
        <v>19.75</v>
      </c>
      <c r="G41" s="250" t="s">
        <v>111</v>
      </c>
      <c r="H41" s="251"/>
      <c r="I41" s="389">
        <v>4</v>
      </c>
      <c r="J41" s="390">
        <f>I41/4</f>
        <v>1</v>
      </c>
      <c r="K41" s="152" t="s">
        <v>112</v>
      </c>
      <c r="L41" s="151"/>
      <c r="M41" s="159"/>
      <c r="N41" s="154"/>
      <c r="O41" s="193"/>
      <c r="P41" s="193"/>
      <c r="Q41" s="157"/>
      <c r="R41" s="155"/>
      <c r="S41" s="140"/>
      <c r="T41" s="416"/>
      <c r="U41" s="403"/>
      <c r="V41" s="406"/>
      <c r="W41" s="417"/>
      <c r="X41" s="1"/>
      <c r="Y41" s="10"/>
    </row>
    <row r="42" spans="1:25" ht="15.75" customHeight="1">
      <c r="A42" s="260"/>
      <c r="B42" s="101" t="s">
        <v>60</v>
      </c>
      <c r="C42" s="28" t="s">
        <v>42</v>
      </c>
      <c r="D42" s="268"/>
      <c r="E42" s="384"/>
      <c r="F42" s="385"/>
      <c r="G42" s="246"/>
      <c r="H42" s="252"/>
      <c r="I42" s="235">
        <v>0.5</v>
      </c>
      <c r="J42" s="235">
        <f>I42/4</f>
        <v>0.125</v>
      </c>
      <c r="K42" s="339" t="s">
        <v>113</v>
      </c>
      <c r="L42" s="174">
        <v>25.6</v>
      </c>
      <c r="M42" s="370">
        <f>L42/4</f>
        <v>6.4</v>
      </c>
      <c r="N42" s="167"/>
      <c r="O42" s="179"/>
      <c r="P42" s="180"/>
      <c r="Q42" s="168"/>
      <c r="R42" s="136"/>
      <c r="S42" s="140"/>
      <c r="T42" s="416"/>
      <c r="U42" s="403"/>
      <c r="V42" s="423"/>
      <c r="W42" s="423"/>
      <c r="X42" s="10"/>
      <c r="Y42" s="10"/>
    </row>
    <row r="43" spans="1:25" ht="15.75" customHeight="1">
      <c r="A43" s="260"/>
      <c r="B43" s="101" t="s">
        <v>61</v>
      </c>
      <c r="C43" s="28" t="s">
        <v>63</v>
      </c>
      <c r="D43" s="268"/>
      <c r="E43" s="384"/>
      <c r="F43" s="385"/>
      <c r="G43" s="366" t="s">
        <v>115</v>
      </c>
      <c r="H43" s="391"/>
      <c r="I43" s="235">
        <f>32.92*1.215</f>
        <v>39.997800000000005</v>
      </c>
      <c r="J43" s="235">
        <f>I43/4</f>
        <v>9.999450000000001</v>
      </c>
      <c r="K43" s="339" t="s">
        <v>128</v>
      </c>
      <c r="L43" s="174">
        <v>24.1</v>
      </c>
      <c r="M43" s="370">
        <f>L43/4</f>
        <v>6.025</v>
      </c>
      <c r="N43" s="167"/>
      <c r="O43" s="136"/>
      <c r="P43" s="137"/>
      <c r="Q43" s="168"/>
      <c r="R43" s="136"/>
      <c r="S43" s="140"/>
      <c r="T43" s="416"/>
      <c r="U43" s="403"/>
      <c r="V43" s="423"/>
      <c r="W43" s="423"/>
      <c r="X43" s="10"/>
      <c r="Y43" s="10"/>
    </row>
    <row r="44" spans="1:25" ht="15.75" customHeight="1">
      <c r="A44" s="260"/>
      <c r="B44" s="14"/>
      <c r="C44" s="28" t="s">
        <v>64</v>
      </c>
      <c r="D44" s="268"/>
      <c r="E44" s="257">
        <f>4*2</f>
        <v>8</v>
      </c>
      <c r="F44" s="265">
        <f>E44/4</f>
        <v>2</v>
      </c>
      <c r="G44" s="342" t="s">
        <v>126</v>
      </c>
      <c r="H44" s="392"/>
      <c r="I44" s="336">
        <v>16.3</v>
      </c>
      <c r="J44" s="336">
        <f>I44/4</f>
        <v>4.075</v>
      </c>
      <c r="K44" s="189" t="s">
        <v>116</v>
      </c>
      <c r="L44" s="235">
        <v>6.2</v>
      </c>
      <c r="M44" s="243">
        <f>L44/4</f>
        <v>1.55</v>
      </c>
      <c r="N44" s="167"/>
      <c r="O44" s="136"/>
      <c r="P44" s="137"/>
      <c r="Q44" s="168"/>
      <c r="R44" s="136"/>
      <c r="S44" s="140"/>
      <c r="T44" s="416"/>
      <c r="U44" s="403"/>
      <c r="V44" s="423"/>
      <c r="W44" s="423"/>
      <c r="X44" s="10"/>
      <c r="Y44" s="10"/>
    </row>
    <row r="45" spans="1:25" ht="15.75" customHeight="1">
      <c r="A45" s="260"/>
      <c r="B45" s="30"/>
      <c r="C45" s="28"/>
      <c r="D45" s="268"/>
      <c r="E45" s="258"/>
      <c r="F45" s="266"/>
      <c r="G45" s="342" t="s">
        <v>127</v>
      </c>
      <c r="H45" s="392"/>
      <c r="I45" s="336">
        <v>7.1</v>
      </c>
      <c r="J45" s="336">
        <f>I45/4</f>
        <v>1.775</v>
      </c>
      <c r="K45" s="135"/>
      <c r="L45" s="177"/>
      <c r="M45" s="198"/>
      <c r="N45" s="167"/>
      <c r="O45" s="136"/>
      <c r="P45" s="137"/>
      <c r="Q45" s="168"/>
      <c r="R45" s="136"/>
      <c r="S45" s="140"/>
      <c r="T45" s="411"/>
      <c r="U45" s="401"/>
      <c r="V45" s="408"/>
      <c r="W45" s="412"/>
      <c r="X45" s="436"/>
      <c r="Y45" s="10"/>
    </row>
    <row r="46" spans="1:25" ht="15.75" customHeight="1">
      <c r="A46" s="259" t="s">
        <v>36</v>
      </c>
      <c r="B46" s="27"/>
      <c r="C46" s="31"/>
      <c r="D46" s="267"/>
      <c r="E46" s="244"/>
      <c r="F46" s="248"/>
      <c r="G46" s="393" t="s">
        <v>117</v>
      </c>
      <c r="H46" s="394"/>
      <c r="I46" s="234">
        <v>5</v>
      </c>
      <c r="J46" s="236">
        <f>I46/4</f>
        <v>1.25</v>
      </c>
      <c r="K46" s="396" t="s">
        <v>119</v>
      </c>
      <c r="L46" s="389">
        <v>14.2</v>
      </c>
      <c r="M46" s="397">
        <f>L46/4</f>
        <v>3.55</v>
      </c>
      <c r="N46" s="395" t="s">
        <v>118</v>
      </c>
      <c r="O46" s="193">
        <f>4*3</f>
        <v>12</v>
      </c>
      <c r="P46" s="199">
        <f>O46/4</f>
        <v>3</v>
      </c>
      <c r="Q46" s="169"/>
      <c r="R46" s="155"/>
      <c r="S46" s="158"/>
      <c r="T46" s="416"/>
      <c r="U46" s="403"/>
      <c r="V46" s="406"/>
      <c r="W46" s="417"/>
      <c r="X46" s="1"/>
      <c r="Y46" s="10"/>
    </row>
    <row r="47" spans="1:25" ht="15.75" customHeight="1">
      <c r="A47" s="260"/>
      <c r="B47" s="92"/>
      <c r="C47" s="28"/>
      <c r="D47" s="268"/>
      <c r="E47" s="245"/>
      <c r="F47" s="249"/>
      <c r="G47" s="366" t="s">
        <v>124</v>
      </c>
      <c r="H47" s="391"/>
      <c r="I47" s="235">
        <f>3*3.5</f>
        <v>10.5</v>
      </c>
      <c r="J47" s="191">
        <f>I47/4</f>
        <v>2.625</v>
      </c>
      <c r="K47" s="189" t="s">
        <v>125</v>
      </c>
      <c r="L47" s="204">
        <v>4.5</v>
      </c>
      <c r="M47" s="205">
        <f>L47/4</f>
        <v>1.125</v>
      </c>
      <c r="N47" s="170"/>
      <c r="O47" s="136"/>
      <c r="P47" s="137"/>
      <c r="Q47" s="171"/>
      <c r="R47" s="136"/>
      <c r="S47" s="140"/>
      <c r="T47" s="416"/>
      <c r="U47" s="403"/>
      <c r="V47" s="406"/>
      <c r="W47" s="407"/>
      <c r="X47" s="1"/>
      <c r="Y47" s="10"/>
    </row>
    <row r="48" spans="1:25" ht="15.75" customHeight="1">
      <c r="A48" s="260"/>
      <c r="B48" s="30"/>
      <c r="C48" s="28"/>
      <c r="D48" s="268"/>
      <c r="E48" s="245"/>
      <c r="F48" s="249"/>
      <c r="G48" s="342" t="s">
        <v>122</v>
      </c>
      <c r="H48" s="392"/>
      <c r="I48" s="336">
        <f>80.68*1.139*0.98</f>
        <v>90.05662960000001</v>
      </c>
      <c r="J48" s="336">
        <f>I48/4</f>
        <v>22.514157400000002</v>
      </c>
      <c r="K48" s="189" t="s">
        <v>120</v>
      </c>
      <c r="L48" s="235">
        <v>5.55</v>
      </c>
      <c r="M48" s="205">
        <f>L48/4</f>
        <v>1.3875</v>
      </c>
      <c r="N48" s="160"/>
      <c r="O48" s="136"/>
      <c r="P48" s="137"/>
      <c r="Q48" s="141"/>
      <c r="R48" s="136"/>
      <c r="S48" s="140"/>
      <c r="T48" s="416"/>
      <c r="U48" s="403"/>
      <c r="V48" s="423"/>
      <c r="W48" s="423"/>
      <c r="X48" s="10"/>
      <c r="Y48" s="10"/>
    </row>
    <row r="49" spans="1:25" ht="15.75" customHeight="1">
      <c r="A49" s="260"/>
      <c r="B49" s="30"/>
      <c r="C49" s="28"/>
      <c r="D49" s="268"/>
      <c r="E49" s="245"/>
      <c r="F49" s="249"/>
      <c r="G49" s="246"/>
      <c r="H49" s="247"/>
      <c r="I49" s="134"/>
      <c r="J49" s="134"/>
      <c r="K49" s="339" t="s">
        <v>121</v>
      </c>
      <c r="L49" s="174">
        <f>73+5</f>
        <v>78</v>
      </c>
      <c r="M49" s="370">
        <f>L49/4</f>
        <v>19.5</v>
      </c>
      <c r="N49" s="172"/>
      <c r="O49" s="136"/>
      <c r="P49" s="137"/>
      <c r="Q49" s="141"/>
      <c r="R49" s="136"/>
      <c r="S49" s="140"/>
      <c r="T49" s="411"/>
      <c r="U49" s="401"/>
      <c r="V49" s="408"/>
      <c r="W49" s="412"/>
      <c r="X49" s="436"/>
      <c r="Y49" s="10"/>
    </row>
    <row r="50" spans="1:25" ht="15.75" customHeight="1" thickBot="1">
      <c r="A50" s="260"/>
      <c r="B50" s="30"/>
      <c r="C50" s="28"/>
      <c r="D50" s="268"/>
      <c r="E50" s="245"/>
      <c r="F50" s="249"/>
      <c r="G50" s="246"/>
      <c r="H50" s="247"/>
      <c r="I50" s="134"/>
      <c r="J50" s="134"/>
      <c r="K50" s="135"/>
      <c r="L50" s="134"/>
      <c r="M50" s="159"/>
      <c r="N50" s="173"/>
      <c r="O50" s="136"/>
      <c r="P50" s="137"/>
      <c r="Q50" s="141"/>
      <c r="R50" s="136"/>
      <c r="S50" s="140"/>
      <c r="T50" s="413"/>
      <c r="U50" s="402"/>
      <c r="V50" s="414"/>
      <c r="W50" s="415"/>
      <c r="X50" s="437"/>
      <c r="Y50" s="10"/>
    </row>
    <row r="51" spans="1:29" ht="12.75">
      <c r="A51" s="20" t="s">
        <v>14</v>
      </c>
      <c r="B51" s="329" t="s">
        <v>130</v>
      </c>
      <c r="C51" s="21"/>
      <c r="D51" s="21"/>
      <c r="E51" s="4">
        <f>SUM(E4:E50)</f>
        <v>700.2</v>
      </c>
      <c r="F51" s="22">
        <f>SUM(F4:F50)</f>
        <v>175.05</v>
      </c>
      <c r="G51" s="23"/>
      <c r="H51" s="39"/>
      <c r="I51" s="4">
        <f>SUM(I4:I50)</f>
        <v>400.27038960000004</v>
      </c>
      <c r="J51" s="4">
        <f>SUM(J4:J50)</f>
        <v>100.06759740000001</v>
      </c>
      <c r="K51" s="24"/>
      <c r="L51" s="4">
        <f>SUM(L4:L50)</f>
        <v>586.9</v>
      </c>
      <c r="M51" s="25">
        <f>SUM(M4:M50)</f>
        <v>146.725</v>
      </c>
      <c r="N51" s="26"/>
      <c r="O51" s="4">
        <f>SUM(O4:O50)</f>
        <v>111</v>
      </c>
      <c r="P51" s="22">
        <f>SUM(P4:P50)</f>
        <v>27.75</v>
      </c>
      <c r="Q51" s="3"/>
      <c r="R51" s="4">
        <f>SUM(R4:R50)</f>
        <v>30.3</v>
      </c>
      <c r="S51" s="5">
        <f>SUM(S4:S50)</f>
        <v>7.575</v>
      </c>
      <c r="T51" s="442"/>
      <c r="U51" s="443"/>
      <c r="V51" s="444"/>
      <c r="W51" s="444"/>
      <c r="X51" s="440"/>
      <c r="Y51" s="440"/>
      <c r="Z51" s="130"/>
      <c r="AA51" s="223" t="s">
        <v>26</v>
      </c>
      <c r="AB51" s="224" t="e">
        <f>SUM(AC51/2,#REF!,#REF!,M4:M6,J4,J12,J20,J22,#REF!)</f>
        <v>#REF!</v>
      </c>
      <c r="AC51" s="225">
        <f>SUM(W6:W50)</f>
        <v>0</v>
      </c>
    </row>
    <row r="52" spans="1:29" ht="13.5" thickBot="1">
      <c r="A52" s="104" t="s">
        <v>13</v>
      </c>
      <c r="B52" s="330"/>
      <c r="C52" s="103"/>
      <c r="D52" s="103"/>
      <c r="E52" s="7" t="s">
        <v>2</v>
      </c>
      <c r="F52" s="121" t="s">
        <v>2</v>
      </c>
      <c r="G52" s="106"/>
      <c r="H52" s="105"/>
      <c r="I52" s="107" t="s">
        <v>2</v>
      </c>
      <c r="J52" s="107" t="s">
        <v>2</v>
      </c>
      <c r="K52" s="6"/>
      <c r="L52" s="107" t="s">
        <v>2</v>
      </c>
      <c r="M52" s="108" t="s">
        <v>2</v>
      </c>
      <c r="N52" s="105"/>
      <c r="O52" s="7" t="s">
        <v>2</v>
      </c>
      <c r="P52" s="94" t="s">
        <v>2</v>
      </c>
      <c r="Q52" s="6"/>
      <c r="R52" s="7" t="s">
        <v>2</v>
      </c>
      <c r="S52" s="8" t="s">
        <v>2</v>
      </c>
      <c r="T52" s="445"/>
      <c r="U52" s="446"/>
      <c r="V52" s="447"/>
      <c r="W52" s="447"/>
      <c r="X52" s="441"/>
      <c r="Y52" s="441"/>
      <c r="AA52" s="223" t="s">
        <v>27</v>
      </c>
      <c r="AB52" s="224" t="e">
        <f>SUM(AC52/2,#REF!,#REF!,J4,J12,J20,J22,#REF!)</f>
        <v>#REF!</v>
      </c>
      <c r="AC52" s="225">
        <f>SUM(W7:W51)</f>
        <v>0</v>
      </c>
    </row>
    <row r="53" spans="1:23" ht="15.75" customHeight="1" thickTop="1">
      <c r="A53" s="118"/>
      <c r="B53" s="119" t="s">
        <v>15</v>
      </c>
      <c r="C53" s="119"/>
      <c r="D53" s="119"/>
      <c r="E53" s="117"/>
      <c r="F53" s="117"/>
      <c r="G53" s="117"/>
      <c r="H53" s="117"/>
      <c r="I53" s="117"/>
      <c r="J53" s="117"/>
      <c r="K53" s="120"/>
      <c r="L53" s="120"/>
      <c r="M53" s="120"/>
      <c r="N53" s="120"/>
      <c r="O53" s="120"/>
      <c r="P53" s="120"/>
      <c r="Q53" s="117"/>
      <c r="R53" s="326">
        <f>SUM(R51,O51,L51,I51,E51)</f>
        <v>1828.6703896000001</v>
      </c>
      <c r="S53" s="448"/>
      <c r="T53" s="331">
        <f>R53/4</f>
        <v>457.16759740000003</v>
      </c>
      <c r="U53" s="332"/>
      <c r="V53" s="452"/>
      <c r="W53" s="451"/>
    </row>
    <row r="54" spans="17:24" ht="13.5" customHeight="1" thickBot="1">
      <c r="Q54" s="10"/>
      <c r="R54" s="449" t="s">
        <v>2</v>
      </c>
      <c r="S54" s="450"/>
      <c r="T54" s="322" t="s">
        <v>2</v>
      </c>
      <c r="U54" s="323"/>
      <c r="V54" s="452"/>
      <c r="W54" s="451"/>
      <c r="X54" s="206"/>
    </row>
    <row r="55" spans="1:23" ht="13.5" thickTop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M55" s="93" t="s">
        <v>16</v>
      </c>
      <c r="N55" s="93"/>
      <c r="O55" s="93"/>
      <c r="P55" s="93"/>
      <c r="Q55" s="10"/>
      <c r="R55" s="453" t="s">
        <v>131</v>
      </c>
      <c r="S55" s="453"/>
      <c r="T55" s="453" t="s">
        <v>132</v>
      </c>
      <c r="U55" s="453"/>
      <c r="V55" s="44"/>
      <c r="W55" s="115" t="e">
        <f>SUM(W51,#REF!,#REF!)</f>
        <v>#REF!</v>
      </c>
    </row>
    <row r="56" spans="1:25" ht="12.75">
      <c r="A56" s="32"/>
      <c r="B56" s="13"/>
      <c r="C56" s="41"/>
      <c r="D56" s="176"/>
      <c r="E56" s="95"/>
      <c r="F56" s="18"/>
      <c r="G56" s="13"/>
      <c r="H56" s="203"/>
      <c r="I56" s="176"/>
      <c r="J56" s="32"/>
      <c r="K56" s="112"/>
      <c r="M56" s="93"/>
      <c r="N56" s="93"/>
      <c r="O56" s="93"/>
      <c r="P56" s="93"/>
      <c r="Q56" s="10"/>
      <c r="R56" s="10"/>
      <c r="S56" s="10"/>
      <c r="T56" s="129"/>
      <c r="U56" s="43"/>
      <c r="V56" s="43"/>
      <c r="W56" s="44"/>
      <c r="X56" s="10"/>
      <c r="Y56" s="10"/>
    </row>
    <row r="57" spans="1:25" ht="12.75">
      <c r="A57" s="32"/>
      <c r="B57" s="13"/>
      <c r="C57" s="41"/>
      <c r="D57" s="176"/>
      <c r="E57" s="95"/>
      <c r="G57" s="13"/>
      <c r="H57" s="203"/>
      <c r="I57" s="176"/>
      <c r="J57" s="32"/>
      <c r="K57" s="231"/>
      <c r="L57" s="209">
        <f>SUM(E4:E12,E15,E20,E44,I4,I14,I22,I24,I42,I43,I46,I47,L4,L11,L14,L20,L37,L44,L47:L48,O46,O34,O8,R8:R9,R17:R19,R22,R34)</f>
        <v>410.73779999999994</v>
      </c>
      <c r="M57" s="455" t="s">
        <v>133</v>
      </c>
      <c r="N57" s="455"/>
      <c r="O57" s="455"/>
      <c r="P57" s="455"/>
      <c r="Q57" s="10"/>
      <c r="R57" s="42"/>
      <c r="S57" s="43"/>
      <c r="T57" s="425"/>
      <c r="U57" s="426"/>
      <c r="V57" s="427"/>
      <c r="W57" s="428"/>
      <c r="X57" s="10"/>
      <c r="Y57" s="10"/>
    </row>
    <row r="58" spans="1:25" ht="12.75">
      <c r="A58" s="32"/>
      <c r="B58" s="13"/>
      <c r="C58" s="13"/>
      <c r="D58" s="176"/>
      <c r="E58" s="98"/>
      <c r="F58" s="37"/>
      <c r="G58" s="2"/>
      <c r="H58" s="97"/>
      <c r="I58" s="232"/>
      <c r="J58" s="32"/>
      <c r="K58" s="112"/>
      <c r="L58" s="454">
        <f>SUM(E13,E17,E22,E25,E28,E31,E34,E38,E41,I5:I7,I13,I23,I28:I34,I44:I45,I48,L24,L36,O28)</f>
        <v>925.6325896000001</v>
      </c>
      <c r="M58" s="456" t="s">
        <v>134</v>
      </c>
      <c r="N58" s="456"/>
      <c r="O58" s="456"/>
      <c r="P58" s="456"/>
      <c r="Q58" s="459" t="s">
        <v>136</v>
      </c>
      <c r="R58" s="458">
        <f>SUM(L57:L59)</f>
        <v>1828.6703896</v>
      </c>
      <c r="S58" s="44" t="s">
        <v>137</v>
      </c>
      <c r="T58" s="40"/>
      <c r="U58" s="429"/>
      <c r="V58" s="10"/>
      <c r="W58" s="430"/>
      <c r="X58" s="10"/>
      <c r="Y58" s="10"/>
    </row>
    <row r="59" spans="1:25" ht="12.75">
      <c r="A59" s="32"/>
      <c r="B59" s="46"/>
      <c r="C59" s="45"/>
      <c r="D59" s="239"/>
      <c r="E59" s="96"/>
      <c r="F59" s="56"/>
      <c r="G59" s="46"/>
      <c r="H59" s="99"/>
      <c r="I59" s="100"/>
      <c r="L59" s="457">
        <f>SUM(I41,L5:L6,L9:L10,L12,L15:L16,L18:L19,L23,L30,L35,L38,L42:L43,L46,L49)</f>
        <v>492.3</v>
      </c>
      <c r="M59" s="328" t="s">
        <v>135</v>
      </c>
      <c r="N59" s="327"/>
      <c r="O59" s="327"/>
      <c r="P59" s="327"/>
      <c r="Q59" s="10"/>
      <c r="R59" s="44"/>
      <c r="S59" s="44"/>
      <c r="T59" s="10"/>
      <c r="U59" s="10"/>
      <c r="V59" s="10"/>
      <c r="W59" s="10"/>
      <c r="X59" s="10"/>
      <c r="Y59" s="10"/>
    </row>
    <row r="60" spans="3:25" ht="12.75">
      <c r="C60" s="46"/>
      <c r="D60" s="239"/>
      <c r="E60" s="96"/>
      <c r="F60" s="2"/>
      <c r="G60" s="2"/>
      <c r="H60" s="99"/>
      <c r="I60" s="100"/>
      <c r="J60" s="50"/>
      <c r="K60" s="51"/>
      <c r="L60" s="52"/>
      <c r="M60" s="327"/>
      <c r="N60" s="327"/>
      <c r="O60" s="327"/>
      <c r="P60" s="327"/>
      <c r="Q60" s="114"/>
      <c r="R60" s="53"/>
      <c r="S60" s="53"/>
      <c r="T60" s="431"/>
      <c r="U60" s="10"/>
      <c r="V60" s="10"/>
      <c r="W60" s="10"/>
      <c r="X60" s="10"/>
      <c r="Y60" s="10"/>
    </row>
    <row r="61" spans="2:25" ht="12.75">
      <c r="B61" s="46"/>
      <c r="C61" s="46"/>
      <c r="D61" s="238"/>
      <c r="H61" s="99"/>
      <c r="I61" s="100"/>
      <c r="J61" s="50"/>
      <c r="K61" s="54"/>
      <c r="L61" s="52"/>
      <c r="M61" s="319"/>
      <c r="N61" s="319"/>
      <c r="O61" s="319"/>
      <c r="P61" s="319"/>
      <c r="R61" s="53"/>
      <c r="S61" s="53"/>
      <c r="T61" s="431"/>
      <c r="U61" s="10"/>
      <c r="V61" s="432"/>
      <c r="W61" s="433"/>
      <c r="X61" s="10"/>
      <c r="Y61" s="129"/>
    </row>
    <row r="62" spans="2:25" ht="12.75">
      <c r="B62" s="55"/>
      <c r="C62" s="56"/>
      <c r="D62" s="227"/>
      <c r="E62" s="122"/>
      <c r="F62" s="46"/>
      <c r="G62" s="109"/>
      <c r="H62" s="123"/>
      <c r="I62" s="123"/>
      <c r="J62" s="111"/>
      <c r="K62" s="222"/>
      <c r="L62" s="52"/>
      <c r="M62" s="317"/>
      <c r="N62" s="317"/>
      <c r="O62" s="317"/>
      <c r="P62" s="317"/>
      <c r="R62" s="53"/>
      <c r="S62" s="53"/>
      <c r="T62" s="10"/>
      <c r="U62" s="10"/>
      <c r="V62" s="10"/>
      <c r="W62" s="10"/>
      <c r="X62" s="10"/>
      <c r="Y62" s="10"/>
    </row>
    <row r="63" spans="2:25" ht="12.75">
      <c r="B63" s="59"/>
      <c r="C63" s="60"/>
      <c r="D63" s="230"/>
      <c r="E63" s="218"/>
      <c r="F63" s="125"/>
      <c r="G63" s="124"/>
      <c r="H63" s="127"/>
      <c r="I63" s="127"/>
      <c r="J63" s="126"/>
      <c r="K63" s="219"/>
      <c r="L63" s="52"/>
      <c r="M63" s="19"/>
      <c r="N63" s="58"/>
      <c r="O63" s="58"/>
      <c r="P63" s="58"/>
      <c r="R63" s="53"/>
      <c r="S63" s="53"/>
      <c r="T63" s="10"/>
      <c r="U63" s="10"/>
      <c r="V63" s="10"/>
      <c r="W63" s="10"/>
      <c r="X63" s="10"/>
      <c r="Y63" s="10"/>
    </row>
    <row r="64" spans="2:19" ht="12.75">
      <c r="B64" s="59"/>
      <c r="C64" s="60"/>
      <c r="D64" s="227"/>
      <c r="E64" s="122"/>
      <c r="F64" s="46"/>
      <c r="G64" s="109"/>
      <c r="H64" s="123"/>
      <c r="I64" s="123"/>
      <c r="J64" s="111"/>
      <c r="K64" s="219"/>
      <c r="L64" s="52"/>
      <c r="M64" s="19"/>
      <c r="N64" s="58"/>
      <c r="O64" s="58"/>
      <c r="P64" s="58"/>
      <c r="R64" s="53"/>
      <c r="S64" s="53"/>
    </row>
    <row r="65" spans="2:24" ht="12.75">
      <c r="B65" s="61"/>
      <c r="C65" s="46"/>
      <c r="D65" s="46"/>
      <c r="E65" s="227"/>
      <c r="F65" s="46"/>
      <c r="G65" s="46"/>
      <c r="H65" s="102"/>
      <c r="I65" s="113"/>
      <c r="J65" s="111"/>
      <c r="K65" s="220"/>
      <c r="L65" s="52"/>
      <c r="M65" s="19"/>
      <c r="N65" s="58"/>
      <c r="O65" s="58"/>
      <c r="P65" s="58"/>
      <c r="R65" s="53"/>
      <c r="S65" s="211"/>
      <c r="T65" s="210"/>
      <c r="U65" s="212"/>
      <c r="V65" s="210"/>
      <c r="W65" s="212"/>
      <c r="X65" s="212"/>
    </row>
    <row r="66" spans="2:24" ht="12.75">
      <c r="B66" s="62"/>
      <c r="C66" s="46"/>
      <c r="D66" s="227"/>
      <c r="E66" s="226"/>
      <c r="F66" s="46"/>
      <c r="G66" s="109"/>
      <c r="H66" s="123"/>
      <c r="I66" s="123"/>
      <c r="J66" s="111"/>
      <c r="K66" s="132"/>
      <c r="L66" s="52"/>
      <c r="M66" s="19"/>
      <c r="N66" s="58"/>
      <c r="O66" s="19"/>
      <c r="P66" s="19"/>
      <c r="R66" s="53"/>
      <c r="S66" s="213"/>
      <c r="T66" s="210"/>
      <c r="U66" s="212"/>
      <c r="V66" s="210"/>
      <c r="W66" s="212"/>
      <c r="X66" s="212"/>
    </row>
    <row r="67" spans="2:24" ht="12.75">
      <c r="B67" s="62"/>
      <c r="C67" s="46"/>
      <c r="D67" s="230"/>
      <c r="E67" s="221"/>
      <c r="F67" s="125"/>
      <c r="G67" s="124"/>
      <c r="H67" s="127"/>
      <c r="I67" s="127"/>
      <c r="J67" s="126"/>
      <c r="K67" s="133"/>
      <c r="L67" s="52"/>
      <c r="M67" s="19"/>
      <c r="N67" s="19"/>
      <c r="O67" s="19"/>
      <c r="P67" s="19"/>
      <c r="R67" s="53"/>
      <c r="S67" s="213"/>
      <c r="T67" s="210"/>
      <c r="U67" s="212"/>
      <c r="V67" s="210"/>
      <c r="W67" s="212"/>
      <c r="X67" s="212"/>
    </row>
    <row r="68" spans="2:24" ht="12.75">
      <c r="B68" s="62"/>
      <c r="C68" s="46"/>
      <c r="D68" s="46"/>
      <c r="E68" s="47"/>
      <c r="F68" s="46"/>
      <c r="G68" s="46"/>
      <c r="H68" s="48"/>
      <c r="I68" s="49"/>
      <c r="J68" s="110"/>
      <c r="K68" s="54"/>
      <c r="L68" s="52"/>
      <c r="M68" s="19"/>
      <c r="N68" s="19"/>
      <c r="O68" s="19"/>
      <c r="P68" s="19"/>
      <c r="R68" s="53"/>
      <c r="S68" s="213"/>
      <c r="T68" s="210"/>
      <c r="U68" s="212"/>
      <c r="V68" s="210"/>
      <c r="W68" s="212"/>
      <c r="X68" s="212"/>
    </row>
    <row r="69" spans="1:24" ht="12.75">
      <c r="A69" s="61"/>
      <c r="B69" s="63"/>
      <c r="C69" s="44"/>
      <c r="D69" s="334"/>
      <c r="E69" s="334"/>
      <c r="F69" s="334"/>
      <c r="G69" s="334"/>
      <c r="H69" s="334"/>
      <c r="I69" s="128"/>
      <c r="J69" s="66"/>
      <c r="K69" s="67"/>
      <c r="L69" s="68"/>
      <c r="M69" s="316"/>
      <c r="N69" s="316"/>
      <c r="O69" s="316"/>
      <c r="P69" s="316"/>
      <c r="Q69" s="10"/>
      <c r="R69" s="116"/>
      <c r="S69" s="214"/>
      <c r="T69" s="210"/>
      <c r="U69" s="215"/>
      <c r="V69" s="210"/>
      <c r="W69" s="215"/>
      <c r="X69" s="215"/>
    </row>
    <row r="70" spans="1:24" ht="12.75">
      <c r="A70" s="62"/>
      <c r="B70" s="62"/>
      <c r="C70" s="62"/>
      <c r="D70" s="62"/>
      <c r="E70" s="69"/>
      <c r="F70" s="70"/>
      <c r="G70" s="70"/>
      <c r="H70" s="71"/>
      <c r="I70" s="65"/>
      <c r="J70" s="66"/>
      <c r="L70" s="72"/>
      <c r="M70" s="316"/>
      <c r="N70" s="316"/>
      <c r="O70" s="316"/>
      <c r="P70" s="316"/>
      <c r="Q70" s="73"/>
      <c r="R70" s="46"/>
      <c r="S70" s="214"/>
      <c r="T70" s="210"/>
      <c r="U70" s="210"/>
      <c r="V70" s="210"/>
      <c r="W70" s="210"/>
      <c r="X70" s="210"/>
    </row>
    <row r="71" spans="1:24" ht="12.75">
      <c r="A71" s="62"/>
      <c r="B71" s="62"/>
      <c r="C71" s="62"/>
      <c r="D71" s="62"/>
      <c r="E71" s="69"/>
      <c r="F71" s="70"/>
      <c r="G71" s="70"/>
      <c r="H71" s="71"/>
      <c r="I71" s="65"/>
      <c r="J71" s="66"/>
      <c r="L71" s="72"/>
      <c r="M71" s="19"/>
      <c r="N71" s="19"/>
      <c r="O71" s="19"/>
      <c r="P71" s="19"/>
      <c r="Q71" s="73"/>
      <c r="R71" s="46"/>
      <c r="S71" s="211"/>
      <c r="T71" s="210"/>
      <c r="U71" s="216"/>
      <c r="V71" s="210"/>
      <c r="W71" s="216"/>
      <c r="X71" s="210"/>
    </row>
    <row r="72" spans="1:24" ht="12.75">
      <c r="A72" s="62"/>
      <c r="B72" s="74"/>
      <c r="C72" s="74"/>
      <c r="D72" s="74"/>
      <c r="E72" s="76"/>
      <c r="F72" s="75"/>
      <c r="G72" s="75"/>
      <c r="H72" s="77"/>
      <c r="I72" s="49"/>
      <c r="J72" s="78"/>
      <c r="K72" s="54"/>
      <c r="L72" s="52"/>
      <c r="M72" s="316"/>
      <c r="N72" s="316"/>
      <c r="O72" s="316"/>
      <c r="P72" s="316"/>
      <c r="R72" s="32"/>
      <c r="S72" s="210"/>
      <c r="T72" s="210"/>
      <c r="U72" s="210"/>
      <c r="V72" s="210"/>
      <c r="W72" s="212"/>
      <c r="X72" s="210"/>
    </row>
    <row r="73" spans="1:24" ht="12.75">
      <c r="A73" s="62"/>
      <c r="B73" s="74"/>
      <c r="C73" s="75"/>
      <c r="D73" s="75"/>
      <c r="E73" s="76"/>
      <c r="F73" s="75"/>
      <c r="G73" s="75"/>
      <c r="H73" s="77"/>
      <c r="I73" s="49"/>
      <c r="J73" s="79"/>
      <c r="K73" s="54"/>
      <c r="L73" s="52"/>
      <c r="M73" s="316"/>
      <c r="N73" s="316"/>
      <c r="O73" s="316"/>
      <c r="P73" s="316"/>
      <c r="R73" s="32"/>
      <c r="S73" s="211"/>
      <c r="T73" s="210"/>
      <c r="U73" s="217"/>
      <c r="V73" s="210"/>
      <c r="W73" s="217"/>
      <c r="X73" s="212"/>
    </row>
    <row r="74" spans="1:24" ht="12.75">
      <c r="A74" s="62"/>
      <c r="B74" s="74"/>
      <c r="C74" s="75"/>
      <c r="D74" s="75"/>
      <c r="E74" s="80"/>
      <c r="F74" s="75"/>
      <c r="G74" s="75"/>
      <c r="H74" s="77"/>
      <c r="I74" s="81"/>
      <c r="J74" s="54"/>
      <c r="K74" s="57"/>
      <c r="L74" s="75"/>
      <c r="M74" s="19"/>
      <c r="N74" s="19"/>
      <c r="O74" s="19"/>
      <c r="P74" s="19"/>
      <c r="R74" s="32"/>
      <c r="S74" s="210"/>
      <c r="T74" s="210"/>
      <c r="U74" s="212"/>
      <c r="V74" s="210"/>
      <c r="W74" s="212"/>
      <c r="X74" s="212"/>
    </row>
    <row r="75" spans="1:24" ht="12.75">
      <c r="A75" s="62"/>
      <c r="B75" s="74"/>
      <c r="C75" s="75"/>
      <c r="D75" s="75"/>
      <c r="E75" s="80"/>
      <c r="F75" s="75"/>
      <c r="G75" s="75"/>
      <c r="H75" s="77"/>
      <c r="I75" s="81"/>
      <c r="J75" s="54"/>
      <c r="K75" s="82"/>
      <c r="L75" s="75"/>
      <c r="M75" s="19"/>
      <c r="N75" s="19"/>
      <c r="O75" s="19"/>
      <c r="P75" s="19"/>
      <c r="R75" s="32"/>
      <c r="S75" s="210"/>
      <c r="T75" s="210"/>
      <c r="U75" s="212"/>
      <c r="V75" s="210"/>
      <c r="W75" s="212"/>
      <c r="X75" s="212"/>
    </row>
    <row r="76" spans="1:24" ht="12.75">
      <c r="A76" s="62"/>
      <c r="B76" s="74"/>
      <c r="C76" s="75"/>
      <c r="D76" s="75"/>
      <c r="E76" s="80"/>
      <c r="F76" s="75"/>
      <c r="G76" s="75"/>
      <c r="H76" s="77"/>
      <c r="I76" s="81"/>
      <c r="J76" s="54"/>
      <c r="K76" s="83"/>
      <c r="L76" s="75"/>
      <c r="M76" s="19"/>
      <c r="N76" s="19"/>
      <c r="O76" s="19"/>
      <c r="P76" s="19"/>
      <c r="R76" s="32"/>
      <c r="S76" s="210"/>
      <c r="T76" s="210"/>
      <c r="U76" s="212"/>
      <c r="V76" s="210"/>
      <c r="W76" s="212"/>
      <c r="X76" s="212"/>
    </row>
    <row r="77" spans="1:24" ht="12.75">
      <c r="A77" s="61"/>
      <c r="B77" s="84"/>
      <c r="C77" s="44"/>
      <c r="D77" s="44"/>
      <c r="E77" s="84"/>
      <c r="F77" s="44"/>
      <c r="G77" s="44"/>
      <c r="H77" s="64"/>
      <c r="K77" s="85"/>
      <c r="M77" s="318"/>
      <c r="N77" s="318"/>
      <c r="O77" s="318"/>
      <c r="P77" s="318"/>
      <c r="R77" s="32"/>
      <c r="S77" s="210"/>
      <c r="T77" s="210"/>
      <c r="U77" s="215"/>
      <c r="V77" s="210"/>
      <c r="W77" s="215"/>
      <c r="X77" s="215"/>
    </row>
    <row r="78" spans="1:19" ht="12.75">
      <c r="A78" s="62"/>
      <c r="B78" s="62"/>
      <c r="C78" s="62"/>
      <c r="D78" s="62"/>
      <c r="E78" s="69"/>
      <c r="F78" s="70"/>
      <c r="G78" s="70"/>
      <c r="H78" s="71"/>
      <c r="K78" s="85"/>
      <c r="R78" s="32"/>
      <c r="S78" s="32"/>
    </row>
    <row r="79" spans="1:19" ht="12.75">
      <c r="A79" s="62"/>
      <c r="B79" s="86"/>
      <c r="C79" s="86"/>
      <c r="D79" s="86"/>
      <c r="E79" s="87"/>
      <c r="F79" s="52"/>
      <c r="G79" s="52"/>
      <c r="H79" s="88"/>
      <c r="K79" s="85"/>
      <c r="R79" s="32"/>
      <c r="S79" s="32"/>
    </row>
    <row r="80" spans="2:19" ht="12.75">
      <c r="B80" s="89"/>
      <c r="R80" s="32"/>
      <c r="S80" s="32"/>
    </row>
    <row r="81" spans="2:19" ht="12.75">
      <c r="B81" s="33"/>
      <c r="R81" s="32"/>
      <c r="S81" s="32"/>
    </row>
    <row r="82" spans="2:19" ht="12.75">
      <c r="B82" s="90"/>
      <c r="R82" s="32"/>
      <c r="S82" s="32"/>
    </row>
    <row r="83" spans="2:19" ht="12.75">
      <c r="B83" s="38"/>
      <c r="R83" s="32"/>
      <c r="S83" s="32"/>
    </row>
    <row r="84" spans="2:19" ht="12.75">
      <c r="B84" s="91"/>
      <c r="R84" s="32"/>
      <c r="S84" s="32"/>
    </row>
    <row r="85" spans="18:19" ht="12.75">
      <c r="R85" s="32"/>
      <c r="S85" s="32"/>
    </row>
    <row r="86" spans="18:19" ht="12.75">
      <c r="R86" s="32"/>
      <c r="S86" s="32"/>
    </row>
    <row r="87" spans="18:19" ht="12.75">
      <c r="R87" s="32"/>
      <c r="S87" s="32"/>
    </row>
    <row r="88" spans="18:19" ht="12.75">
      <c r="R88" s="32"/>
      <c r="S88" s="32"/>
    </row>
    <row r="89" spans="18:19" ht="12.75">
      <c r="R89" s="32"/>
      <c r="S89" s="32"/>
    </row>
    <row r="90" spans="18:19" ht="12.75">
      <c r="R90" s="32"/>
      <c r="S90" s="32"/>
    </row>
    <row r="91" spans="18:19" ht="12.75">
      <c r="R91" s="32"/>
      <c r="S91" s="32"/>
    </row>
    <row r="92" spans="18:19" ht="12.75">
      <c r="R92" s="32"/>
      <c r="S92" s="32"/>
    </row>
    <row r="93" spans="18:19" ht="12.75">
      <c r="R93" s="32"/>
      <c r="S93" s="32"/>
    </row>
    <row r="94" spans="18:19" ht="12.75">
      <c r="R94" s="32"/>
      <c r="S94" s="32"/>
    </row>
    <row r="95" spans="18:19" ht="12.75">
      <c r="R95" s="32"/>
      <c r="S95" s="32"/>
    </row>
    <row r="96" spans="18:19" ht="12.75">
      <c r="R96" s="32"/>
      <c r="S96" s="32"/>
    </row>
    <row r="97" spans="18:19" ht="12.75">
      <c r="R97" s="32"/>
      <c r="S97" s="32"/>
    </row>
    <row r="98" spans="18:19" ht="12.75">
      <c r="R98" s="32"/>
      <c r="S98" s="32"/>
    </row>
    <row r="99" spans="18:19" ht="12.75">
      <c r="R99" s="32"/>
      <c r="S99" s="32"/>
    </row>
    <row r="100" spans="18:19" ht="12.75">
      <c r="R100" s="32"/>
      <c r="S100" s="32"/>
    </row>
    <row r="101" spans="18:19" ht="12.75">
      <c r="R101" s="32"/>
      <c r="S101" s="32"/>
    </row>
    <row r="102" spans="18:19" ht="12.75">
      <c r="R102" s="32"/>
      <c r="S102" s="32"/>
    </row>
    <row r="103" spans="18:19" ht="12.75">
      <c r="R103" s="32"/>
      <c r="S103" s="32"/>
    </row>
    <row r="104" spans="18:19" ht="12.75">
      <c r="R104" s="32"/>
      <c r="S104" s="32"/>
    </row>
    <row r="105" spans="18:19" ht="12.75">
      <c r="R105" s="32"/>
      <c r="S105" s="32"/>
    </row>
    <row r="106" spans="18:19" ht="12.75">
      <c r="R106" s="32"/>
      <c r="S106" s="32"/>
    </row>
    <row r="107" spans="18:19" ht="12.75">
      <c r="R107" s="32"/>
      <c r="S107" s="32"/>
    </row>
    <row r="108" spans="18:19" ht="12.75">
      <c r="R108" s="32"/>
      <c r="S108" s="32"/>
    </row>
    <row r="109" spans="18:19" ht="12.75">
      <c r="R109" s="32"/>
      <c r="S109" s="32"/>
    </row>
    <row r="110" spans="18:19" ht="12.75">
      <c r="R110" s="32"/>
      <c r="S110" s="32"/>
    </row>
    <row r="111" spans="18:19" ht="12.75">
      <c r="R111" s="32"/>
      <c r="S111" s="32"/>
    </row>
    <row r="112" spans="18:19" ht="12.75">
      <c r="R112" s="32"/>
      <c r="S112" s="32"/>
    </row>
    <row r="113" spans="18:19" ht="12.75">
      <c r="R113" s="32"/>
      <c r="S113" s="32"/>
    </row>
    <row r="114" spans="18:19" ht="12.75">
      <c r="R114" s="32"/>
      <c r="S114" s="32"/>
    </row>
    <row r="115" spans="18:19" ht="12.75">
      <c r="R115" s="32"/>
      <c r="S115" s="32"/>
    </row>
    <row r="116" spans="18:19" ht="12.75">
      <c r="R116" s="32"/>
      <c r="S116" s="32"/>
    </row>
    <row r="117" spans="18:19" ht="12.75">
      <c r="R117" s="32"/>
      <c r="S117" s="32"/>
    </row>
    <row r="118" spans="18:19" ht="12.75">
      <c r="R118" s="32"/>
      <c r="S118" s="32"/>
    </row>
    <row r="119" spans="18:19" ht="12.75">
      <c r="R119" s="32"/>
      <c r="S119" s="32"/>
    </row>
    <row r="120" spans="18:19" ht="12.75">
      <c r="R120" s="32"/>
      <c r="S120" s="32"/>
    </row>
    <row r="121" spans="18:19" ht="12.75">
      <c r="R121" s="32"/>
      <c r="S121" s="32"/>
    </row>
    <row r="122" spans="18:19" ht="12.75">
      <c r="R122" s="32"/>
      <c r="S122" s="32"/>
    </row>
    <row r="123" spans="18:19" ht="12.75">
      <c r="R123" s="32"/>
      <c r="S123" s="32"/>
    </row>
    <row r="124" spans="18:19" ht="12.75">
      <c r="R124" s="32"/>
      <c r="S124" s="32"/>
    </row>
    <row r="125" spans="18:19" ht="12.75">
      <c r="R125" s="32"/>
      <c r="S125" s="32"/>
    </row>
    <row r="126" spans="18:19" ht="12.75">
      <c r="R126" s="32"/>
      <c r="S126" s="32"/>
    </row>
    <row r="127" spans="18:19" ht="12.75">
      <c r="R127" s="32"/>
      <c r="S127" s="32"/>
    </row>
    <row r="128" spans="18:19" ht="12.75">
      <c r="R128" s="32"/>
      <c r="S128" s="32"/>
    </row>
    <row r="129" spans="18:19" ht="12.75">
      <c r="R129" s="32"/>
      <c r="S129" s="32"/>
    </row>
    <row r="130" spans="18:19" ht="12.75">
      <c r="R130" s="32"/>
      <c r="S130" s="32"/>
    </row>
    <row r="131" spans="18:19" ht="12.75">
      <c r="R131" s="32"/>
      <c r="S131" s="32"/>
    </row>
    <row r="132" spans="18:19" ht="12.75">
      <c r="R132" s="32"/>
      <c r="S132" s="32"/>
    </row>
    <row r="133" spans="18:19" ht="12.75">
      <c r="R133" s="32"/>
      <c r="S133" s="32"/>
    </row>
    <row r="134" spans="18:19" ht="12.75">
      <c r="R134" s="32"/>
      <c r="S134" s="32"/>
    </row>
    <row r="135" spans="18:19" ht="12.75">
      <c r="R135" s="32"/>
      <c r="S135" s="32"/>
    </row>
    <row r="136" spans="18:19" ht="12.75">
      <c r="R136" s="32"/>
      <c r="S136" s="32"/>
    </row>
    <row r="137" spans="18:19" ht="12.75">
      <c r="R137" s="32"/>
      <c r="S137" s="32"/>
    </row>
    <row r="138" spans="18:19" ht="12.75">
      <c r="R138" s="32"/>
      <c r="S138" s="32"/>
    </row>
    <row r="139" spans="18:19" ht="12.75">
      <c r="R139" s="32"/>
      <c r="S139" s="32"/>
    </row>
    <row r="140" spans="18:19" ht="12.75">
      <c r="R140" s="32"/>
      <c r="S140" s="32"/>
    </row>
    <row r="141" spans="18:19" ht="12.75">
      <c r="R141" s="32"/>
      <c r="S141" s="32"/>
    </row>
    <row r="142" spans="18:19" ht="12.75">
      <c r="R142" s="32"/>
      <c r="S142" s="32"/>
    </row>
    <row r="143" spans="18:19" ht="12.75">
      <c r="R143" s="32"/>
      <c r="S143" s="32"/>
    </row>
    <row r="144" spans="18:19" ht="12.75">
      <c r="R144" s="32"/>
      <c r="S144" s="32"/>
    </row>
    <row r="145" spans="18:19" ht="12.75">
      <c r="R145" s="32"/>
      <c r="S145" s="32"/>
    </row>
    <row r="146" spans="18:19" ht="12.75">
      <c r="R146" s="32"/>
      <c r="S146" s="32"/>
    </row>
    <row r="147" spans="18:19" ht="12.75">
      <c r="R147" s="32"/>
      <c r="S147" s="32"/>
    </row>
    <row r="148" spans="18:19" ht="12.75">
      <c r="R148" s="32"/>
      <c r="S148" s="32"/>
    </row>
    <row r="149" spans="18:19" ht="12.75">
      <c r="R149" s="32"/>
      <c r="S149" s="32"/>
    </row>
    <row r="150" spans="18:19" ht="12.75">
      <c r="R150" s="32"/>
      <c r="S150" s="32"/>
    </row>
    <row r="151" spans="18:19" ht="12.75">
      <c r="R151" s="32"/>
      <c r="S151" s="32"/>
    </row>
    <row r="152" spans="18:19" ht="12.75">
      <c r="R152" s="32"/>
      <c r="S152" s="32"/>
    </row>
    <row r="153" spans="18:19" ht="12.75">
      <c r="R153" s="32"/>
      <c r="S153" s="32"/>
    </row>
    <row r="154" spans="18:19" ht="12.75">
      <c r="R154" s="32"/>
      <c r="S154" s="32"/>
    </row>
    <row r="155" spans="18:19" ht="12.75">
      <c r="R155" s="32"/>
      <c r="S155" s="32"/>
    </row>
    <row r="156" spans="18:19" ht="12.75">
      <c r="R156" s="32"/>
      <c r="S156" s="32"/>
    </row>
    <row r="157" spans="18:19" ht="12.75">
      <c r="R157" s="32"/>
      <c r="S157" s="32"/>
    </row>
    <row r="158" spans="18:19" ht="12.75">
      <c r="R158" s="32"/>
      <c r="S158" s="32"/>
    </row>
    <row r="159" spans="18:19" ht="12.75">
      <c r="R159" s="32"/>
      <c r="S159" s="32"/>
    </row>
    <row r="160" spans="18:19" ht="12.75">
      <c r="R160" s="32"/>
      <c r="S160" s="32"/>
    </row>
    <row r="161" spans="18:19" ht="12.75">
      <c r="R161" s="32"/>
      <c r="S161" s="32"/>
    </row>
    <row r="162" spans="18:19" ht="12.75">
      <c r="R162" s="32"/>
      <c r="S162" s="32"/>
    </row>
    <row r="163" spans="18:19" ht="12.75">
      <c r="R163" s="32"/>
      <c r="S163" s="32"/>
    </row>
    <row r="164" spans="18:19" ht="12.75">
      <c r="R164" s="32"/>
      <c r="S164" s="32"/>
    </row>
    <row r="165" spans="18:19" ht="12.75">
      <c r="R165" s="32"/>
      <c r="S165" s="32"/>
    </row>
    <row r="166" spans="18:19" ht="12.75">
      <c r="R166" s="32"/>
      <c r="S166" s="32"/>
    </row>
    <row r="167" spans="18:19" ht="12.75">
      <c r="R167" s="32"/>
      <c r="S167" s="32"/>
    </row>
    <row r="168" spans="18:19" ht="12.75">
      <c r="R168" s="32"/>
      <c r="S168" s="32"/>
    </row>
    <row r="169" spans="18:19" ht="12.75">
      <c r="R169" s="32"/>
      <c r="S169" s="32"/>
    </row>
    <row r="170" spans="18:19" ht="12.75">
      <c r="R170" s="32"/>
      <c r="S170" s="32"/>
    </row>
    <row r="171" spans="18:19" ht="12.75">
      <c r="R171" s="32"/>
      <c r="S171" s="32"/>
    </row>
    <row r="172" spans="18:19" ht="12.75">
      <c r="R172" s="32"/>
      <c r="S172" s="32"/>
    </row>
    <row r="173" spans="18:19" ht="12.75">
      <c r="R173" s="32"/>
      <c r="S173" s="32"/>
    </row>
    <row r="174" spans="18:19" ht="12.75">
      <c r="R174" s="32"/>
      <c r="S174" s="32"/>
    </row>
    <row r="175" spans="18:19" ht="12.75">
      <c r="R175" s="32"/>
      <c r="S175" s="32"/>
    </row>
    <row r="176" spans="18:19" ht="12.75">
      <c r="R176" s="32"/>
      <c r="S176" s="32"/>
    </row>
    <row r="177" spans="18:19" ht="12.75">
      <c r="R177" s="32"/>
      <c r="S177" s="32"/>
    </row>
    <row r="178" spans="18:19" ht="12.75">
      <c r="R178" s="32"/>
      <c r="S178" s="32"/>
    </row>
    <row r="179" spans="18:19" ht="12.75">
      <c r="R179" s="32"/>
      <c r="S179" s="32"/>
    </row>
    <row r="180" spans="18:19" ht="12.75">
      <c r="R180" s="32"/>
      <c r="S180" s="32"/>
    </row>
    <row r="181" spans="18:19" ht="12.75">
      <c r="R181" s="32"/>
      <c r="S181" s="32"/>
    </row>
    <row r="182" spans="18:19" ht="12.75">
      <c r="R182" s="32"/>
      <c r="S182" s="32"/>
    </row>
    <row r="183" spans="18:19" ht="12.75">
      <c r="R183" s="32"/>
      <c r="S183" s="32"/>
    </row>
    <row r="184" spans="18:19" ht="12.75">
      <c r="R184" s="32"/>
      <c r="S184" s="32"/>
    </row>
    <row r="185" spans="18:19" ht="12.75">
      <c r="R185" s="32"/>
      <c r="S185" s="32"/>
    </row>
    <row r="186" spans="18:19" ht="12.75">
      <c r="R186" s="32"/>
      <c r="S186" s="32"/>
    </row>
    <row r="187" spans="18:19" ht="12.75">
      <c r="R187" s="32"/>
      <c r="S187" s="32"/>
    </row>
    <row r="188" spans="18:19" ht="12.75">
      <c r="R188" s="32"/>
      <c r="S188" s="32"/>
    </row>
    <row r="189" spans="18:19" ht="12.75">
      <c r="R189" s="32"/>
      <c r="S189" s="32"/>
    </row>
    <row r="190" spans="18:19" ht="12.75">
      <c r="R190" s="32"/>
      <c r="S190" s="32"/>
    </row>
    <row r="191" spans="18:19" ht="12.75">
      <c r="R191" s="32"/>
      <c r="S191" s="32"/>
    </row>
    <row r="192" spans="18:19" ht="12.75">
      <c r="R192" s="32"/>
      <c r="S192" s="32"/>
    </row>
    <row r="193" spans="18:19" ht="12.75">
      <c r="R193" s="32"/>
      <c r="S193" s="32"/>
    </row>
    <row r="194" spans="18:19" ht="12.75">
      <c r="R194" s="32"/>
      <c r="S194" s="32"/>
    </row>
    <row r="195" spans="18:19" ht="12.75">
      <c r="R195" s="32"/>
      <c r="S195" s="32"/>
    </row>
    <row r="196" spans="18:19" ht="12.75">
      <c r="R196" s="32"/>
      <c r="S196" s="32"/>
    </row>
    <row r="197" spans="18:19" ht="12.75">
      <c r="R197" s="32"/>
      <c r="S197" s="32"/>
    </row>
    <row r="198" spans="18:19" ht="12.75">
      <c r="R198" s="32"/>
      <c r="S198" s="32"/>
    </row>
    <row r="199" spans="18:19" ht="12.75">
      <c r="R199" s="32"/>
      <c r="S199" s="32"/>
    </row>
    <row r="200" spans="18:19" ht="12.75">
      <c r="R200" s="32"/>
      <c r="S200" s="32"/>
    </row>
    <row r="201" spans="18:19" ht="12.75">
      <c r="R201" s="32"/>
      <c r="S201" s="32"/>
    </row>
    <row r="202" spans="18:19" ht="12.75">
      <c r="R202" s="32"/>
      <c r="S202" s="32"/>
    </row>
    <row r="203" spans="18:19" ht="12.75">
      <c r="R203" s="32"/>
      <c r="S203" s="32"/>
    </row>
    <row r="204" spans="18:19" ht="12.75">
      <c r="R204" s="32"/>
      <c r="S204" s="32"/>
    </row>
    <row r="205" spans="18:19" ht="12.75">
      <c r="R205" s="32"/>
      <c r="S205" s="32"/>
    </row>
    <row r="206" spans="18:19" ht="12.75">
      <c r="R206" s="32"/>
      <c r="S206" s="32"/>
    </row>
    <row r="207" spans="18:19" ht="12.75">
      <c r="R207" s="32"/>
      <c r="S207" s="32"/>
    </row>
    <row r="208" spans="18:19" ht="12.75">
      <c r="R208" s="32"/>
      <c r="S208" s="32"/>
    </row>
    <row r="209" spans="18:19" ht="12.75">
      <c r="R209" s="32"/>
      <c r="S209" s="32"/>
    </row>
    <row r="210" spans="18:19" ht="12.75">
      <c r="R210" s="32"/>
      <c r="S210" s="32"/>
    </row>
    <row r="211" spans="18:19" ht="12.75">
      <c r="R211" s="32"/>
      <c r="S211" s="32"/>
    </row>
    <row r="212" spans="18:19" ht="12.75">
      <c r="R212" s="32"/>
      <c r="S212" s="32"/>
    </row>
    <row r="213" spans="18:19" ht="12.75">
      <c r="R213" s="32"/>
      <c r="S213" s="32"/>
    </row>
    <row r="214" spans="18:19" ht="12.75">
      <c r="R214" s="32"/>
      <c r="S214" s="32"/>
    </row>
    <row r="215" spans="18:19" ht="12.75">
      <c r="R215" s="32"/>
      <c r="S215" s="32"/>
    </row>
    <row r="216" spans="18:19" ht="12.75">
      <c r="R216" s="32"/>
      <c r="S216" s="32"/>
    </row>
    <row r="217" spans="18:19" ht="12.75">
      <c r="R217" s="32"/>
      <c r="S217" s="32"/>
    </row>
    <row r="218" spans="18:19" ht="12.75">
      <c r="R218" s="32"/>
      <c r="S218" s="32"/>
    </row>
    <row r="219" spans="18:19" ht="12.75">
      <c r="R219" s="32"/>
      <c r="S219" s="32"/>
    </row>
    <row r="220" spans="18:19" ht="12.75">
      <c r="R220" s="32"/>
      <c r="S220" s="32"/>
    </row>
    <row r="221" spans="18:19" ht="12.75">
      <c r="R221" s="32"/>
      <c r="S221" s="32"/>
    </row>
    <row r="222" spans="18:19" ht="12.75">
      <c r="R222" s="32"/>
      <c r="S222" s="32"/>
    </row>
    <row r="223" spans="18:19" ht="12.75">
      <c r="R223" s="32"/>
      <c r="S223" s="32"/>
    </row>
    <row r="224" spans="18:19" ht="12.75">
      <c r="R224" s="32"/>
      <c r="S224" s="32"/>
    </row>
    <row r="225" spans="18:19" ht="12.75">
      <c r="R225" s="32"/>
      <c r="S225" s="32"/>
    </row>
    <row r="226" spans="18:19" ht="12.75">
      <c r="R226" s="32"/>
      <c r="S226" s="32"/>
    </row>
    <row r="227" spans="18:19" ht="12.75">
      <c r="R227" s="32"/>
      <c r="S227" s="32"/>
    </row>
    <row r="228" spans="18:19" ht="12.75">
      <c r="R228" s="32"/>
      <c r="S228" s="32"/>
    </row>
    <row r="229" spans="18:19" ht="12.75">
      <c r="R229" s="32"/>
      <c r="S229" s="32"/>
    </row>
    <row r="230" spans="18:19" ht="12.75">
      <c r="R230" s="32"/>
      <c r="S230" s="32"/>
    </row>
    <row r="231" spans="18:19" ht="12.75">
      <c r="R231" s="32"/>
      <c r="S231" s="32"/>
    </row>
    <row r="232" spans="18:19" ht="12.75">
      <c r="R232" s="32"/>
      <c r="S232" s="32"/>
    </row>
    <row r="233" spans="18:19" ht="12.75">
      <c r="R233" s="32"/>
      <c r="S233" s="32"/>
    </row>
    <row r="234" spans="18:19" ht="12.75">
      <c r="R234" s="32"/>
      <c r="S234" s="32"/>
    </row>
    <row r="235" spans="18:19" ht="12.75">
      <c r="R235" s="32"/>
      <c r="S235" s="32"/>
    </row>
    <row r="236" spans="18:19" ht="12.75">
      <c r="R236" s="32"/>
      <c r="S236" s="32"/>
    </row>
    <row r="237" spans="18:19" ht="12.75">
      <c r="R237" s="32"/>
      <c r="S237" s="32"/>
    </row>
    <row r="238" spans="18:19" ht="12.75">
      <c r="R238" s="32"/>
      <c r="S238" s="32"/>
    </row>
    <row r="239" spans="18:19" ht="12.75">
      <c r="R239" s="32"/>
      <c r="S239" s="32"/>
    </row>
    <row r="240" spans="18:19" ht="12.75">
      <c r="R240" s="32"/>
      <c r="S240" s="32"/>
    </row>
    <row r="241" spans="18:19" ht="12.75">
      <c r="R241" s="32"/>
      <c r="S241" s="32"/>
    </row>
    <row r="242" spans="18:19" ht="12.75">
      <c r="R242" s="32"/>
      <c r="S242" s="32"/>
    </row>
    <row r="243" spans="18:19" ht="12.75">
      <c r="R243" s="32"/>
      <c r="S243" s="32"/>
    </row>
    <row r="244" spans="18:19" ht="12.75">
      <c r="R244" s="32"/>
      <c r="S244" s="32"/>
    </row>
    <row r="245" spans="18:19" ht="12.75">
      <c r="R245" s="32"/>
      <c r="S245" s="32"/>
    </row>
    <row r="246" spans="18:19" ht="12.75">
      <c r="R246" s="32"/>
      <c r="S246" s="32"/>
    </row>
    <row r="247" spans="18:19" ht="12.75">
      <c r="R247" s="32"/>
      <c r="S247" s="32"/>
    </row>
    <row r="248" spans="18:19" ht="12.75">
      <c r="R248" s="32"/>
      <c r="S248" s="32"/>
    </row>
    <row r="249" spans="18:19" ht="12.75">
      <c r="R249" s="32"/>
      <c r="S249" s="32"/>
    </row>
    <row r="250" spans="18:19" ht="12.75">
      <c r="R250" s="32"/>
      <c r="S250" s="32"/>
    </row>
    <row r="251" spans="18:19" ht="12.75">
      <c r="R251" s="32"/>
      <c r="S251" s="32"/>
    </row>
    <row r="252" spans="18:19" ht="12.75">
      <c r="R252" s="32"/>
      <c r="S252" s="32"/>
    </row>
    <row r="253" spans="18:19" ht="12.75">
      <c r="R253" s="32"/>
      <c r="S253" s="32"/>
    </row>
    <row r="254" spans="18:19" ht="12.75">
      <c r="R254" s="32"/>
      <c r="S254" s="32"/>
    </row>
    <row r="255" spans="18:19" ht="12.75">
      <c r="R255" s="32"/>
      <c r="S255" s="32"/>
    </row>
    <row r="256" spans="18:19" ht="12.75">
      <c r="R256" s="32"/>
      <c r="S256" s="32"/>
    </row>
    <row r="257" spans="18:19" ht="12.75">
      <c r="R257" s="32"/>
      <c r="S257" s="32"/>
    </row>
    <row r="258" spans="18:19" ht="12.75">
      <c r="R258" s="32"/>
      <c r="S258" s="32"/>
    </row>
    <row r="259" spans="18:19" ht="12.75">
      <c r="R259" s="32"/>
      <c r="S259" s="32"/>
    </row>
    <row r="260" spans="18:19" ht="12.75">
      <c r="R260" s="32"/>
      <c r="S260" s="32"/>
    </row>
    <row r="261" spans="18:19" ht="12.75">
      <c r="R261" s="32"/>
      <c r="S261" s="32"/>
    </row>
    <row r="262" spans="18:19" ht="12.75">
      <c r="R262" s="32"/>
      <c r="S262" s="32"/>
    </row>
    <row r="263" spans="18:19" ht="12.75">
      <c r="R263" s="32"/>
      <c r="S263" s="32"/>
    </row>
    <row r="264" spans="18:19" ht="12.75">
      <c r="R264" s="32"/>
      <c r="S264" s="32"/>
    </row>
    <row r="265" spans="18:19" ht="12.75">
      <c r="R265" s="32"/>
      <c r="S265" s="32"/>
    </row>
    <row r="266" spans="18:19" ht="12.75">
      <c r="R266" s="32"/>
      <c r="S266" s="32"/>
    </row>
    <row r="267" spans="18:19" ht="12.75">
      <c r="R267" s="32"/>
      <c r="S267" s="32"/>
    </row>
    <row r="268" spans="18:19" ht="12.75">
      <c r="R268" s="32"/>
      <c r="S268" s="32"/>
    </row>
    <row r="269" spans="18:19" ht="12.75">
      <c r="R269" s="32"/>
      <c r="S269" s="32"/>
    </row>
    <row r="270" spans="18:19" ht="12.75">
      <c r="R270" s="32"/>
      <c r="S270" s="32"/>
    </row>
    <row r="271" spans="18:19" ht="12.75">
      <c r="R271" s="32"/>
      <c r="S271" s="32"/>
    </row>
    <row r="272" spans="18:19" ht="12.75">
      <c r="R272" s="32"/>
      <c r="S272" s="32"/>
    </row>
    <row r="273" spans="18:19" ht="12.75">
      <c r="R273" s="32"/>
      <c r="S273" s="32"/>
    </row>
    <row r="274" spans="18:19" ht="12.75">
      <c r="R274" s="32"/>
      <c r="S274" s="32"/>
    </row>
    <row r="275" spans="18:19" ht="12.75">
      <c r="R275" s="32"/>
      <c r="S275" s="32"/>
    </row>
    <row r="276" spans="18:19" ht="12.75">
      <c r="R276" s="32"/>
      <c r="S276" s="32"/>
    </row>
    <row r="277" spans="18:19" ht="12.75">
      <c r="R277" s="32"/>
      <c r="S277" s="32"/>
    </row>
    <row r="278" spans="18:19" ht="12.75">
      <c r="R278" s="32"/>
      <c r="S278" s="32"/>
    </row>
    <row r="279" spans="18:19" ht="12.75">
      <c r="R279" s="32"/>
      <c r="S279" s="32"/>
    </row>
    <row r="280" spans="18:19" ht="12.75">
      <c r="R280" s="32"/>
      <c r="S280" s="32"/>
    </row>
    <row r="281" spans="18:19" ht="12.75">
      <c r="R281" s="32"/>
      <c r="S281" s="32"/>
    </row>
    <row r="282" spans="18:19" ht="12.75">
      <c r="R282" s="32"/>
      <c r="S282" s="32"/>
    </row>
    <row r="283" spans="18:19" ht="12.75">
      <c r="R283" s="32"/>
      <c r="S283" s="32"/>
    </row>
    <row r="284" spans="18:19" ht="12.75">
      <c r="R284" s="32"/>
      <c r="S284" s="32"/>
    </row>
    <row r="285" spans="18:19" ht="12.75">
      <c r="R285" s="32"/>
      <c r="S285" s="32"/>
    </row>
    <row r="286" spans="18:19" ht="12.75">
      <c r="R286" s="32"/>
      <c r="S286" s="32"/>
    </row>
    <row r="287" spans="18:19" ht="12.75">
      <c r="R287" s="32"/>
      <c r="S287" s="32"/>
    </row>
    <row r="288" spans="18:19" ht="12.75">
      <c r="R288" s="32"/>
      <c r="S288" s="32"/>
    </row>
    <row r="289" spans="18:19" ht="12.75">
      <c r="R289" s="32"/>
      <c r="S289" s="32"/>
    </row>
    <row r="290" spans="18:19" ht="12.75">
      <c r="R290" s="32"/>
      <c r="S290" s="32"/>
    </row>
    <row r="291" spans="18:19" ht="12.75">
      <c r="R291" s="32"/>
      <c r="S291" s="32"/>
    </row>
    <row r="292" spans="18:19" ht="12.75">
      <c r="R292" s="32"/>
      <c r="S292" s="32"/>
    </row>
    <row r="293" spans="18:19" ht="12.75">
      <c r="R293" s="32"/>
      <c r="S293" s="32"/>
    </row>
    <row r="294" spans="18:19" ht="12.75">
      <c r="R294" s="32"/>
      <c r="S294" s="32"/>
    </row>
    <row r="295" spans="18:19" ht="12.75">
      <c r="R295" s="32"/>
      <c r="S295" s="32"/>
    </row>
    <row r="296" spans="18:19" ht="12.75">
      <c r="R296" s="32"/>
      <c r="S296" s="32"/>
    </row>
    <row r="297" spans="18:19" ht="12.75">
      <c r="R297" s="32"/>
      <c r="S297" s="32"/>
    </row>
    <row r="298" spans="18:19" ht="12.75">
      <c r="R298" s="32"/>
      <c r="S298" s="32"/>
    </row>
    <row r="299" spans="18:19" ht="12.75">
      <c r="R299" s="32"/>
      <c r="S299" s="32"/>
    </row>
    <row r="300" spans="18:19" ht="12.75">
      <c r="R300" s="32"/>
      <c r="S300" s="32"/>
    </row>
    <row r="301" spans="18:19" ht="12.75">
      <c r="R301" s="32"/>
      <c r="S301" s="32"/>
    </row>
    <row r="302" spans="18:19" ht="12.75">
      <c r="R302" s="32"/>
      <c r="S302" s="32"/>
    </row>
    <row r="303" spans="18:19" ht="12.75">
      <c r="R303" s="32"/>
      <c r="S303" s="32"/>
    </row>
    <row r="304" spans="18:19" ht="12.75">
      <c r="R304" s="32"/>
      <c r="S304" s="32"/>
    </row>
    <row r="305" spans="18:19" ht="12.75">
      <c r="R305" s="32"/>
      <c r="S305" s="32"/>
    </row>
    <row r="306" spans="18:19" ht="12.75">
      <c r="R306" s="32"/>
      <c r="S306" s="32"/>
    </row>
    <row r="307" spans="18:19" ht="12.75">
      <c r="R307" s="32"/>
      <c r="S307" s="32"/>
    </row>
    <row r="308" spans="18:19" ht="12.75">
      <c r="R308" s="32"/>
      <c r="S308" s="32"/>
    </row>
    <row r="309" spans="18:19" ht="12.75">
      <c r="R309" s="32"/>
      <c r="S309" s="32"/>
    </row>
    <row r="310" spans="18:19" ht="12.75">
      <c r="R310" s="32"/>
      <c r="S310" s="32"/>
    </row>
    <row r="311" spans="18:19" ht="12.75">
      <c r="R311" s="32"/>
      <c r="S311" s="32"/>
    </row>
    <row r="312" spans="18:19" ht="12.75">
      <c r="R312" s="32"/>
      <c r="S312" s="32"/>
    </row>
    <row r="313" spans="18:19" ht="12.75">
      <c r="R313" s="32"/>
      <c r="S313" s="32"/>
    </row>
    <row r="314" spans="18:19" ht="12.75">
      <c r="R314" s="32"/>
      <c r="S314" s="32"/>
    </row>
    <row r="315" spans="18:19" ht="12.75">
      <c r="R315" s="32"/>
      <c r="S315" s="32"/>
    </row>
    <row r="316" spans="18:19" ht="12.75">
      <c r="R316" s="32"/>
      <c r="S316" s="32"/>
    </row>
    <row r="317" spans="18:19" ht="12.75">
      <c r="R317" s="32"/>
      <c r="S317" s="32"/>
    </row>
    <row r="318" spans="18:19" ht="12.75">
      <c r="R318" s="32"/>
      <c r="S318" s="32"/>
    </row>
    <row r="319" spans="18:19" ht="12.75">
      <c r="R319" s="32"/>
      <c r="S319" s="32"/>
    </row>
    <row r="320" spans="18:19" ht="12.75">
      <c r="R320" s="32"/>
      <c r="S320" s="32"/>
    </row>
    <row r="321" spans="18:19" ht="12.75">
      <c r="R321" s="32"/>
      <c r="S321" s="32"/>
    </row>
    <row r="322" spans="18:19" ht="12.75">
      <c r="R322" s="32"/>
      <c r="S322" s="32"/>
    </row>
    <row r="323" spans="18:19" ht="12.75">
      <c r="R323" s="32"/>
      <c r="S323" s="32"/>
    </row>
    <row r="324" spans="18:19" ht="12.75">
      <c r="R324" s="32"/>
      <c r="S324" s="32"/>
    </row>
    <row r="325" spans="18:19" ht="12.75">
      <c r="R325" s="32"/>
      <c r="S325" s="32"/>
    </row>
    <row r="326" spans="18:19" ht="12.75">
      <c r="R326" s="32"/>
      <c r="S326" s="32"/>
    </row>
    <row r="327" spans="18:19" ht="12.75">
      <c r="R327" s="32"/>
      <c r="S327" s="32"/>
    </row>
    <row r="328" spans="18:19" ht="12.75">
      <c r="R328" s="32"/>
      <c r="S328" s="32"/>
    </row>
    <row r="329" spans="18:19" ht="12.75">
      <c r="R329" s="32"/>
      <c r="S329" s="32"/>
    </row>
    <row r="330" spans="18:19" ht="12.75">
      <c r="R330" s="32"/>
      <c r="S330" s="32"/>
    </row>
    <row r="331" spans="18:19" ht="12.75">
      <c r="R331" s="32"/>
      <c r="S331" s="32"/>
    </row>
    <row r="332" spans="18:19" ht="12.75">
      <c r="R332" s="32"/>
      <c r="S332" s="32"/>
    </row>
    <row r="333" spans="18:19" ht="12.75">
      <c r="R333" s="32"/>
      <c r="S333" s="32"/>
    </row>
    <row r="334" spans="18:19" ht="12.75">
      <c r="R334" s="32"/>
      <c r="S334" s="32"/>
    </row>
    <row r="335" spans="18:19" ht="12.75">
      <c r="R335" s="32"/>
      <c r="S335" s="32"/>
    </row>
    <row r="336" spans="18:19" ht="12.75">
      <c r="R336" s="32"/>
      <c r="S336" s="32"/>
    </row>
    <row r="337" spans="18:19" ht="12.75">
      <c r="R337" s="32"/>
      <c r="S337" s="32"/>
    </row>
    <row r="338" spans="18:19" ht="12.75">
      <c r="R338" s="32"/>
      <c r="S338" s="32"/>
    </row>
    <row r="339" spans="18:19" ht="12.75">
      <c r="R339" s="32"/>
      <c r="S339" s="32"/>
    </row>
    <row r="340" spans="18:19" ht="12.75">
      <c r="R340" s="32"/>
      <c r="S340" s="32"/>
    </row>
    <row r="341" spans="18:19" ht="12.75">
      <c r="R341" s="32"/>
      <c r="S341" s="32"/>
    </row>
    <row r="342" spans="18:19" ht="12.75">
      <c r="R342" s="32"/>
      <c r="S342" s="32"/>
    </row>
    <row r="343" spans="18:19" ht="12.75">
      <c r="R343" s="32"/>
      <c r="S343" s="32"/>
    </row>
    <row r="344" spans="18:19" ht="12.75">
      <c r="R344" s="32"/>
      <c r="S344" s="32"/>
    </row>
    <row r="345" spans="18:19" ht="12.75">
      <c r="R345" s="32"/>
      <c r="S345" s="32"/>
    </row>
    <row r="346" spans="18:19" ht="12.75">
      <c r="R346" s="32"/>
      <c r="S346" s="32"/>
    </row>
    <row r="347" spans="18:19" ht="12.75">
      <c r="R347" s="32"/>
      <c r="S347" s="32"/>
    </row>
    <row r="348" spans="18:19" ht="12.75">
      <c r="R348" s="32"/>
      <c r="S348" s="32"/>
    </row>
    <row r="349" spans="18:19" ht="12.75">
      <c r="R349" s="32"/>
      <c r="S349" s="32"/>
    </row>
    <row r="350" spans="18:19" ht="12.75">
      <c r="R350" s="32"/>
      <c r="S350" s="32"/>
    </row>
    <row r="351" spans="18:19" ht="12.75">
      <c r="R351" s="32"/>
      <c r="S351" s="32"/>
    </row>
    <row r="352" spans="18:19" ht="12.75">
      <c r="R352" s="32"/>
      <c r="S352" s="32"/>
    </row>
    <row r="353" spans="18:19" ht="12.75">
      <c r="R353" s="32"/>
      <c r="S353" s="32"/>
    </row>
    <row r="354" spans="18:19" ht="12.75">
      <c r="R354" s="32"/>
      <c r="S354" s="32"/>
    </row>
    <row r="355" spans="18:19" ht="12.75">
      <c r="R355" s="32"/>
      <c r="S355" s="32"/>
    </row>
    <row r="356" spans="18:19" ht="12.75">
      <c r="R356" s="32"/>
      <c r="S356" s="32"/>
    </row>
    <row r="357" spans="18:19" ht="12.75">
      <c r="R357" s="32"/>
      <c r="S357" s="32"/>
    </row>
    <row r="358" spans="18:19" ht="12.75">
      <c r="R358" s="32"/>
      <c r="S358" s="32"/>
    </row>
    <row r="359" spans="18:19" ht="12.75">
      <c r="R359" s="32"/>
      <c r="S359" s="32"/>
    </row>
    <row r="360" spans="18:19" ht="12.75">
      <c r="R360" s="32"/>
      <c r="S360" s="32"/>
    </row>
    <row r="361" spans="18:19" ht="12.75">
      <c r="R361" s="32"/>
      <c r="S361" s="32"/>
    </row>
    <row r="362" spans="18:19" ht="12.75">
      <c r="R362" s="32"/>
      <c r="S362" s="32"/>
    </row>
    <row r="363" spans="18:19" ht="12.75">
      <c r="R363" s="32"/>
      <c r="S363" s="32"/>
    </row>
    <row r="364" spans="18:19" ht="12.75">
      <c r="R364" s="32"/>
      <c r="S364" s="32"/>
    </row>
    <row r="365" spans="18:19" ht="12.75">
      <c r="R365" s="32"/>
      <c r="S365" s="32"/>
    </row>
    <row r="366" spans="18:19" ht="12.75">
      <c r="R366" s="32"/>
      <c r="S366" s="32"/>
    </row>
    <row r="367" spans="18:19" ht="12.75">
      <c r="R367" s="32"/>
      <c r="S367" s="32"/>
    </row>
    <row r="368" spans="18:19" ht="12.75">
      <c r="R368" s="32"/>
      <c r="S368" s="32"/>
    </row>
    <row r="369" spans="18:19" ht="12.75">
      <c r="R369" s="32"/>
      <c r="S369" s="32"/>
    </row>
    <row r="370" spans="18:19" ht="12.75">
      <c r="R370" s="32"/>
      <c r="S370" s="32"/>
    </row>
    <row r="371" spans="18:19" ht="12.75">
      <c r="R371" s="32"/>
      <c r="S371" s="32"/>
    </row>
    <row r="372" spans="18:19" ht="12.75">
      <c r="R372" s="32"/>
      <c r="S372" s="32"/>
    </row>
    <row r="373" spans="18:19" ht="12.75">
      <c r="R373" s="32"/>
      <c r="S373" s="32"/>
    </row>
    <row r="374" spans="18:19" ht="12.75">
      <c r="R374" s="32"/>
      <c r="S374" s="32"/>
    </row>
    <row r="375" spans="18:19" ht="12.75">
      <c r="R375" s="32"/>
      <c r="S375" s="32"/>
    </row>
    <row r="376" spans="18:19" ht="12.75">
      <c r="R376" s="32"/>
      <c r="S376" s="32"/>
    </row>
    <row r="377" spans="18:19" ht="12.75">
      <c r="R377" s="32"/>
      <c r="S377" s="32"/>
    </row>
    <row r="378" spans="18:19" ht="12.75">
      <c r="R378" s="32"/>
      <c r="S378" s="32"/>
    </row>
    <row r="379" spans="18:19" ht="12.75">
      <c r="R379" s="32"/>
      <c r="S379" s="32"/>
    </row>
    <row r="380" spans="18:19" ht="12.75">
      <c r="R380" s="32"/>
      <c r="S380" s="32"/>
    </row>
    <row r="381" spans="18:19" ht="12.75">
      <c r="R381" s="32"/>
      <c r="S381" s="32"/>
    </row>
    <row r="382" spans="18:19" ht="12.75">
      <c r="R382" s="32"/>
      <c r="S382" s="32"/>
    </row>
    <row r="383" spans="18:19" ht="12.75">
      <c r="R383" s="32"/>
      <c r="S383" s="32"/>
    </row>
    <row r="384" spans="18:19" ht="12.75">
      <c r="R384" s="32"/>
      <c r="S384" s="32"/>
    </row>
    <row r="385" spans="18:19" ht="12.75">
      <c r="R385" s="32"/>
      <c r="S385" s="32"/>
    </row>
    <row r="386" spans="18:19" ht="12.75">
      <c r="R386" s="32"/>
      <c r="S386" s="32"/>
    </row>
    <row r="387" spans="18:19" ht="12.75">
      <c r="R387" s="32"/>
      <c r="S387" s="32"/>
    </row>
    <row r="388" spans="18:19" ht="12.75">
      <c r="R388" s="32"/>
      <c r="S388" s="32"/>
    </row>
    <row r="389" spans="18:19" ht="12.75">
      <c r="R389" s="32"/>
      <c r="S389" s="32"/>
    </row>
    <row r="390" spans="18:19" ht="12.75">
      <c r="R390" s="32"/>
      <c r="S390" s="32"/>
    </row>
    <row r="391" spans="18:19" ht="12.75">
      <c r="R391" s="32"/>
      <c r="S391" s="32"/>
    </row>
    <row r="392" spans="18:19" ht="12.75">
      <c r="R392" s="32"/>
      <c r="S392" s="32"/>
    </row>
    <row r="393" spans="18:19" ht="12.75">
      <c r="R393" s="32"/>
      <c r="S393" s="32"/>
    </row>
    <row r="394" spans="18:19" ht="12.75">
      <c r="R394" s="32"/>
      <c r="S394" s="32"/>
    </row>
    <row r="395" spans="18:19" ht="12.75">
      <c r="R395" s="32"/>
      <c r="S395" s="32"/>
    </row>
    <row r="396" spans="18:19" ht="12.75">
      <c r="R396" s="32"/>
      <c r="S396" s="32"/>
    </row>
    <row r="397" spans="18:19" ht="12.75">
      <c r="R397" s="32"/>
      <c r="S397" s="32"/>
    </row>
    <row r="398" spans="18:19" ht="12.75">
      <c r="R398" s="32"/>
      <c r="S398" s="32"/>
    </row>
    <row r="399" spans="18:19" ht="12.75">
      <c r="R399" s="32"/>
      <c r="S399" s="32"/>
    </row>
    <row r="400" spans="18:19" ht="12.75">
      <c r="R400" s="32"/>
      <c r="S400" s="32"/>
    </row>
    <row r="401" spans="18:19" ht="12.75">
      <c r="R401" s="32"/>
      <c r="S401" s="32"/>
    </row>
    <row r="402" spans="18:19" ht="12.75">
      <c r="R402" s="32"/>
      <c r="S402" s="32"/>
    </row>
    <row r="403" spans="18:19" ht="12.75">
      <c r="R403" s="32"/>
      <c r="S403" s="32"/>
    </row>
    <row r="404" spans="18:19" ht="12.75">
      <c r="R404" s="32"/>
      <c r="S404" s="32"/>
    </row>
    <row r="405" spans="18:19" ht="12.75">
      <c r="R405" s="32"/>
      <c r="S405" s="32"/>
    </row>
    <row r="406" spans="18:19" ht="12.75">
      <c r="R406" s="32"/>
      <c r="S406" s="32"/>
    </row>
    <row r="407" spans="18:19" ht="12.75">
      <c r="R407" s="32"/>
      <c r="S407" s="32"/>
    </row>
    <row r="408" spans="18:19" ht="12.75">
      <c r="R408" s="32"/>
      <c r="S408" s="32"/>
    </row>
    <row r="409" spans="18:19" ht="12.75">
      <c r="R409" s="32"/>
      <c r="S409" s="32"/>
    </row>
    <row r="410" spans="18:19" ht="12.75">
      <c r="R410" s="32"/>
      <c r="S410" s="32"/>
    </row>
    <row r="411" spans="18:19" ht="12.75">
      <c r="R411" s="32"/>
      <c r="S411" s="32"/>
    </row>
    <row r="412" spans="18:19" ht="12.75">
      <c r="R412" s="32"/>
      <c r="S412" s="32"/>
    </row>
    <row r="413" spans="18:19" ht="12.75">
      <c r="R413" s="32"/>
      <c r="S413" s="32"/>
    </row>
    <row r="414" spans="18:19" ht="12.75">
      <c r="R414" s="32"/>
      <c r="S414" s="32"/>
    </row>
    <row r="415" spans="18:19" ht="12.75">
      <c r="R415" s="32"/>
      <c r="S415" s="32"/>
    </row>
    <row r="416" spans="18:19" ht="12.75">
      <c r="R416" s="32"/>
      <c r="S416" s="32"/>
    </row>
    <row r="417" spans="18:19" ht="12.75">
      <c r="R417" s="32"/>
      <c r="S417" s="32"/>
    </row>
    <row r="418" spans="18:19" ht="12.75">
      <c r="R418" s="32"/>
      <c r="S418" s="32"/>
    </row>
    <row r="419" spans="18:19" ht="12.75">
      <c r="R419" s="32"/>
      <c r="S419" s="32"/>
    </row>
    <row r="420" spans="18:19" ht="12.75">
      <c r="R420" s="32"/>
      <c r="S420" s="32"/>
    </row>
    <row r="421" spans="18:19" ht="12.75">
      <c r="R421" s="32"/>
      <c r="S421" s="32"/>
    </row>
    <row r="422" spans="18:19" ht="12.75">
      <c r="R422" s="32"/>
      <c r="S422" s="32"/>
    </row>
    <row r="423" spans="18:19" ht="12.75">
      <c r="R423" s="32"/>
      <c r="S423" s="32"/>
    </row>
    <row r="424" spans="18:19" ht="12.75">
      <c r="R424" s="32"/>
      <c r="S424" s="32"/>
    </row>
    <row r="425" spans="18:19" ht="12.75">
      <c r="R425" s="32"/>
      <c r="S425" s="32"/>
    </row>
    <row r="426" spans="18:19" ht="12.75">
      <c r="R426" s="32"/>
      <c r="S426" s="32"/>
    </row>
    <row r="427" spans="18:19" ht="12.75">
      <c r="R427" s="32"/>
      <c r="S427" s="32"/>
    </row>
    <row r="428" spans="18:19" ht="12.75">
      <c r="R428" s="32"/>
      <c r="S428" s="32"/>
    </row>
    <row r="429" spans="18:19" ht="12.75">
      <c r="R429" s="32"/>
      <c r="S429" s="32"/>
    </row>
    <row r="430" spans="18:19" ht="12.75">
      <c r="R430" s="32"/>
      <c r="S430" s="32"/>
    </row>
    <row r="431" spans="18:19" ht="12.75">
      <c r="R431" s="32"/>
      <c r="S431" s="32"/>
    </row>
    <row r="432" spans="18:19" ht="12.75">
      <c r="R432" s="32"/>
      <c r="S432" s="32"/>
    </row>
    <row r="433" spans="18:19" ht="12.75">
      <c r="R433" s="32"/>
      <c r="S433" s="32"/>
    </row>
    <row r="434" spans="18:19" ht="12.75">
      <c r="R434" s="32"/>
      <c r="S434" s="32"/>
    </row>
    <row r="435" spans="18:19" ht="12.75">
      <c r="R435" s="32"/>
      <c r="S435" s="32"/>
    </row>
    <row r="436" spans="18:19" ht="12.75">
      <c r="R436" s="32"/>
      <c r="S436" s="32"/>
    </row>
    <row r="437" spans="18:19" ht="12.75">
      <c r="R437" s="32"/>
      <c r="S437" s="32"/>
    </row>
    <row r="438" spans="18:19" ht="12.75">
      <c r="R438" s="32"/>
      <c r="S438" s="32"/>
    </row>
    <row r="439" spans="18:19" ht="12.75">
      <c r="R439" s="32"/>
      <c r="S439" s="32"/>
    </row>
    <row r="440" spans="18:19" ht="12.75">
      <c r="R440" s="32"/>
      <c r="S440" s="32"/>
    </row>
    <row r="441" spans="18:19" ht="12.75">
      <c r="R441" s="32"/>
      <c r="S441" s="32"/>
    </row>
    <row r="442" spans="18:19" ht="12.75">
      <c r="R442" s="32"/>
      <c r="S442" s="32"/>
    </row>
    <row r="443" spans="18:19" ht="12.75">
      <c r="R443" s="32"/>
      <c r="S443" s="32"/>
    </row>
    <row r="444" spans="18:19" ht="12.75">
      <c r="R444" s="32"/>
      <c r="S444" s="32"/>
    </row>
    <row r="445" spans="18:19" ht="12.75">
      <c r="R445" s="32"/>
      <c r="S445" s="32"/>
    </row>
    <row r="446" spans="18:19" ht="12.75">
      <c r="R446" s="32"/>
      <c r="S446" s="32"/>
    </row>
    <row r="447" spans="18:19" ht="12.75">
      <c r="R447" s="32"/>
      <c r="S447" s="32"/>
    </row>
    <row r="448" spans="18:19" ht="12.75">
      <c r="R448" s="32"/>
      <c r="S448" s="32"/>
    </row>
    <row r="449" spans="18:19" ht="12.75">
      <c r="R449" s="32"/>
      <c r="S449" s="32"/>
    </row>
    <row r="450" spans="18:19" ht="12.75">
      <c r="R450" s="32"/>
      <c r="S450" s="32"/>
    </row>
    <row r="451" spans="18:19" ht="12.75">
      <c r="R451" s="32"/>
      <c r="S451" s="32"/>
    </row>
    <row r="452" spans="18:19" ht="12.75">
      <c r="R452" s="32"/>
      <c r="S452" s="32"/>
    </row>
    <row r="453" spans="18:19" ht="12.75">
      <c r="R453" s="32"/>
      <c r="S453" s="32"/>
    </row>
    <row r="454" spans="18:19" ht="12.75">
      <c r="R454" s="32"/>
      <c r="S454" s="32"/>
    </row>
    <row r="455" spans="18:19" ht="12.75">
      <c r="R455" s="32"/>
      <c r="S455" s="32"/>
    </row>
    <row r="456" spans="18:19" ht="12.75">
      <c r="R456" s="32"/>
      <c r="S456" s="32"/>
    </row>
    <row r="457" spans="18:19" ht="12.75">
      <c r="R457" s="32"/>
      <c r="S457" s="32"/>
    </row>
    <row r="458" spans="18:19" ht="12.75">
      <c r="R458" s="32"/>
      <c r="S458" s="32"/>
    </row>
    <row r="459" spans="18:19" ht="12.75">
      <c r="R459" s="32"/>
      <c r="S459" s="32"/>
    </row>
    <row r="460" spans="18:19" ht="12.75">
      <c r="R460" s="32"/>
      <c r="S460" s="32"/>
    </row>
    <row r="461" spans="18:19" ht="12.75">
      <c r="R461" s="32"/>
      <c r="S461" s="32"/>
    </row>
    <row r="462" spans="18:19" ht="12.75">
      <c r="R462" s="32"/>
      <c r="S462" s="32"/>
    </row>
    <row r="463" spans="18:19" ht="12.75">
      <c r="R463" s="32"/>
      <c r="S463" s="32"/>
    </row>
    <row r="464" spans="18:19" ht="12.75">
      <c r="R464" s="32"/>
      <c r="S464" s="32"/>
    </row>
    <row r="465" spans="18:19" ht="12.75">
      <c r="R465" s="32"/>
      <c r="S465" s="32"/>
    </row>
    <row r="466" spans="18:19" ht="12.75">
      <c r="R466" s="32"/>
      <c r="S466" s="32"/>
    </row>
    <row r="467" spans="18:19" ht="12.75">
      <c r="R467" s="32"/>
      <c r="S467" s="32"/>
    </row>
    <row r="468" spans="18:19" ht="12.75">
      <c r="R468" s="32"/>
      <c r="S468" s="32"/>
    </row>
    <row r="469" spans="18:19" ht="12.75">
      <c r="R469" s="32"/>
      <c r="S469" s="32"/>
    </row>
    <row r="470" spans="18:19" ht="12.75">
      <c r="R470" s="32"/>
      <c r="S470" s="32"/>
    </row>
    <row r="471" spans="18:19" ht="12.75">
      <c r="R471" s="32"/>
      <c r="S471" s="32"/>
    </row>
    <row r="472" spans="18:19" ht="12.75">
      <c r="R472" s="32"/>
      <c r="S472" s="32"/>
    </row>
    <row r="473" spans="18:19" ht="12.75">
      <c r="R473" s="32"/>
      <c r="S473" s="32"/>
    </row>
    <row r="474" spans="18:19" ht="12.75">
      <c r="R474" s="32"/>
      <c r="S474" s="32"/>
    </row>
    <row r="475" spans="18:19" ht="12.75">
      <c r="R475" s="32"/>
      <c r="S475" s="32"/>
    </row>
    <row r="476" spans="18:19" ht="12.75">
      <c r="R476" s="32"/>
      <c r="S476" s="32"/>
    </row>
    <row r="477" spans="18:19" ht="12.75">
      <c r="R477" s="32"/>
      <c r="S477" s="32"/>
    </row>
    <row r="478" spans="18:19" ht="12.75">
      <c r="R478" s="32"/>
      <c r="S478" s="32"/>
    </row>
    <row r="479" spans="18:19" ht="12.75">
      <c r="R479" s="32"/>
      <c r="S479" s="32"/>
    </row>
    <row r="480" spans="18:19" ht="12.75">
      <c r="R480" s="32"/>
      <c r="S480" s="32"/>
    </row>
    <row r="481" spans="18:19" ht="12.75">
      <c r="R481" s="32"/>
      <c r="S481" s="32"/>
    </row>
    <row r="482" spans="18:19" ht="12.75">
      <c r="R482" s="32"/>
      <c r="S482" s="32"/>
    </row>
    <row r="483" spans="18:19" ht="12.75">
      <c r="R483" s="32"/>
      <c r="S483" s="32"/>
    </row>
    <row r="484" spans="18:19" ht="12.75">
      <c r="R484" s="32"/>
      <c r="S484" s="32"/>
    </row>
    <row r="485" spans="18:19" ht="12.75">
      <c r="R485" s="32"/>
      <c r="S485" s="32"/>
    </row>
    <row r="486" spans="18:19" ht="12.75">
      <c r="R486" s="32"/>
      <c r="S486" s="32"/>
    </row>
    <row r="487" spans="18:19" ht="12.75">
      <c r="R487" s="32"/>
      <c r="S487" s="32"/>
    </row>
    <row r="488" spans="18:19" ht="12.75">
      <c r="R488" s="32"/>
      <c r="S488" s="32"/>
    </row>
    <row r="489" spans="18:19" ht="12.75">
      <c r="R489" s="32"/>
      <c r="S489" s="32"/>
    </row>
    <row r="490" spans="18:19" ht="12.75">
      <c r="R490" s="32"/>
      <c r="S490" s="32"/>
    </row>
    <row r="491" spans="18:19" ht="12.75">
      <c r="R491" s="32"/>
      <c r="S491" s="32"/>
    </row>
    <row r="492" spans="18:19" ht="12.75">
      <c r="R492" s="32"/>
      <c r="S492" s="32"/>
    </row>
    <row r="493" spans="18:19" ht="12.75">
      <c r="R493" s="32"/>
      <c r="S493" s="32"/>
    </row>
    <row r="494" spans="18:19" ht="12.75">
      <c r="R494" s="32"/>
      <c r="S494" s="32"/>
    </row>
    <row r="495" spans="18:19" ht="12.75">
      <c r="R495" s="32"/>
      <c r="S495" s="32"/>
    </row>
    <row r="496" spans="18:19" ht="12.75">
      <c r="R496" s="32"/>
      <c r="S496" s="32"/>
    </row>
    <row r="497" spans="18:19" ht="12.75">
      <c r="R497" s="32"/>
      <c r="S497" s="32"/>
    </row>
    <row r="498" spans="18:19" ht="12.75">
      <c r="R498" s="32"/>
      <c r="S498" s="32"/>
    </row>
    <row r="499" spans="18:19" ht="12.75">
      <c r="R499" s="32"/>
      <c r="S499" s="32"/>
    </row>
    <row r="500" spans="18:19" ht="12.75">
      <c r="R500" s="32"/>
      <c r="S500" s="32"/>
    </row>
    <row r="501" spans="18:19" ht="12.75">
      <c r="R501" s="32"/>
      <c r="S501" s="32"/>
    </row>
    <row r="502" spans="18:19" ht="12.75">
      <c r="R502" s="32"/>
      <c r="S502" s="32"/>
    </row>
    <row r="503" spans="18:19" ht="12.75">
      <c r="R503" s="32"/>
      <c r="S503" s="32"/>
    </row>
    <row r="504" spans="18:19" ht="12.75">
      <c r="R504" s="32"/>
      <c r="S504" s="32"/>
    </row>
    <row r="505" spans="18:19" ht="12.75">
      <c r="R505" s="32"/>
      <c r="S505" s="32"/>
    </row>
    <row r="506" spans="18:19" ht="12.75">
      <c r="R506" s="32"/>
      <c r="S506" s="32"/>
    </row>
    <row r="507" spans="18:19" ht="12.75">
      <c r="R507" s="32"/>
      <c r="S507" s="32"/>
    </row>
    <row r="508" spans="18:19" ht="12.75">
      <c r="R508" s="32"/>
      <c r="S508" s="32"/>
    </row>
    <row r="509" spans="18:19" ht="12.75">
      <c r="R509" s="32"/>
      <c r="S509" s="32"/>
    </row>
    <row r="510" spans="18:19" ht="12.75">
      <c r="R510" s="32"/>
      <c r="S510" s="32"/>
    </row>
    <row r="511" spans="18:19" ht="12.75">
      <c r="R511" s="32"/>
      <c r="S511" s="32"/>
    </row>
    <row r="512" spans="18:19" ht="12.75">
      <c r="R512" s="32"/>
      <c r="S512" s="32"/>
    </row>
    <row r="513" spans="18:19" ht="12.75">
      <c r="R513" s="32"/>
      <c r="S513" s="32"/>
    </row>
    <row r="514" spans="18:19" ht="12.75">
      <c r="R514" s="32"/>
      <c r="S514" s="32"/>
    </row>
    <row r="515" spans="18:19" ht="12.75">
      <c r="R515" s="32"/>
      <c r="S515" s="32"/>
    </row>
    <row r="516" spans="18:19" ht="12.75">
      <c r="R516" s="32"/>
      <c r="S516" s="32"/>
    </row>
    <row r="517" spans="18:19" ht="12.75">
      <c r="R517" s="32"/>
      <c r="S517" s="32"/>
    </row>
    <row r="518" spans="18:19" ht="12.75">
      <c r="R518" s="32"/>
      <c r="S518" s="32"/>
    </row>
    <row r="519" spans="18:19" ht="12.75">
      <c r="R519" s="32"/>
      <c r="S519" s="32"/>
    </row>
    <row r="520" spans="18:19" ht="12.75">
      <c r="R520" s="32"/>
      <c r="S520" s="32"/>
    </row>
    <row r="521" spans="18:19" ht="12.75">
      <c r="R521" s="32"/>
      <c r="S521" s="32"/>
    </row>
    <row r="522" spans="18:19" ht="12.75">
      <c r="R522" s="32"/>
      <c r="S522" s="32"/>
    </row>
    <row r="523" spans="18:19" ht="12.75">
      <c r="R523" s="32"/>
      <c r="S523" s="32"/>
    </row>
    <row r="524" spans="18:19" ht="12.75">
      <c r="R524" s="32"/>
      <c r="S524" s="32"/>
    </row>
    <row r="525" spans="18:19" ht="12.75">
      <c r="R525" s="32"/>
      <c r="S525" s="32"/>
    </row>
    <row r="526" spans="18:19" ht="12.75">
      <c r="R526" s="32"/>
      <c r="S526" s="32"/>
    </row>
    <row r="527" spans="18:19" ht="12.75">
      <c r="R527" s="32"/>
      <c r="S527" s="32"/>
    </row>
    <row r="528" spans="18:19" ht="12.75">
      <c r="R528" s="32"/>
      <c r="S528" s="32"/>
    </row>
    <row r="529" spans="18:19" ht="12.75">
      <c r="R529" s="32"/>
      <c r="S529" s="32"/>
    </row>
    <row r="530" spans="18:19" ht="12.75">
      <c r="R530" s="32"/>
      <c r="S530" s="32"/>
    </row>
    <row r="531" spans="18:19" ht="12.75">
      <c r="R531" s="32"/>
      <c r="S531" s="32"/>
    </row>
    <row r="532" spans="18:19" ht="12.75">
      <c r="R532" s="32"/>
      <c r="S532" s="32"/>
    </row>
    <row r="533" spans="18:19" ht="12.75">
      <c r="R533" s="32"/>
      <c r="S533" s="32"/>
    </row>
    <row r="534" spans="18:19" ht="12.75">
      <c r="R534" s="32"/>
      <c r="S534" s="32"/>
    </row>
    <row r="535" spans="18:19" ht="12.75">
      <c r="R535" s="32"/>
      <c r="S535" s="32"/>
    </row>
    <row r="536" spans="18:19" ht="12.75">
      <c r="R536" s="32"/>
      <c r="S536" s="32"/>
    </row>
    <row r="537" spans="18:19" ht="12.75">
      <c r="R537" s="32"/>
      <c r="S537" s="32"/>
    </row>
    <row r="538" spans="18:19" ht="12.75">
      <c r="R538" s="32"/>
      <c r="S538" s="32"/>
    </row>
    <row r="539" spans="18:19" ht="12.75">
      <c r="R539" s="32"/>
      <c r="S539" s="32"/>
    </row>
    <row r="540" spans="18:19" ht="12.75">
      <c r="R540" s="32"/>
      <c r="S540" s="32"/>
    </row>
    <row r="541" spans="18:19" ht="12.75">
      <c r="R541" s="32"/>
      <c r="S541" s="32"/>
    </row>
    <row r="542" spans="18:19" ht="12.75">
      <c r="R542" s="32"/>
      <c r="S542" s="32"/>
    </row>
    <row r="543" spans="18:19" ht="12.75">
      <c r="R543" s="32"/>
      <c r="S543" s="32"/>
    </row>
    <row r="544" spans="18:19" ht="12.75">
      <c r="R544" s="32"/>
      <c r="S544" s="32"/>
    </row>
    <row r="545" spans="18:19" ht="12.75">
      <c r="R545" s="32"/>
      <c r="S545" s="32"/>
    </row>
    <row r="546" spans="18:19" ht="12.75">
      <c r="R546" s="32"/>
      <c r="S546" s="32"/>
    </row>
    <row r="547" spans="18:19" ht="12.75">
      <c r="R547" s="32"/>
      <c r="S547" s="32"/>
    </row>
    <row r="548" spans="18:19" ht="12.75">
      <c r="R548" s="32"/>
      <c r="S548" s="32"/>
    </row>
    <row r="549" spans="18:19" ht="12.75">
      <c r="R549" s="32"/>
      <c r="S549" s="32"/>
    </row>
    <row r="550" spans="18:19" ht="12.75">
      <c r="R550" s="32"/>
      <c r="S550" s="32"/>
    </row>
    <row r="551" spans="18:19" ht="12.75">
      <c r="R551" s="32"/>
      <c r="S551" s="32"/>
    </row>
    <row r="552" spans="18:19" ht="12.75">
      <c r="R552" s="32"/>
      <c r="S552" s="32"/>
    </row>
    <row r="553" spans="18:19" ht="12.75">
      <c r="R553" s="32"/>
      <c r="S553" s="32"/>
    </row>
    <row r="554" spans="18:19" ht="12.75">
      <c r="R554" s="32"/>
      <c r="S554" s="32"/>
    </row>
    <row r="555" spans="18:19" ht="12.75">
      <c r="R555" s="32"/>
      <c r="S555" s="32"/>
    </row>
    <row r="556" spans="18:19" ht="12.75">
      <c r="R556" s="32"/>
      <c r="S556" s="32"/>
    </row>
    <row r="557" spans="18:19" ht="12.75">
      <c r="R557" s="32"/>
      <c r="S557" s="32"/>
    </row>
    <row r="558" spans="18:19" ht="12.75">
      <c r="R558" s="32"/>
      <c r="S558" s="32"/>
    </row>
    <row r="559" spans="18:19" ht="12.75">
      <c r="R559" s="32"/>
      <c r="S559" s="32"/>
    </row>
    <row r="560" spans="18:19" ht="12.75">
      <c r="R560" s="32"/>
      <c r="S560" s="32"/>
    </row>
    <row r="561" spans="18:19" ht="12.75">
      <c r="R561" s="32"/>
      <c r="S561" s="32"/>
    </row>
    <row r="562" spans="18:19" ht="12.75">
      <c r="R562" s="32"/>
      <c r="S562" s="32"/>
    </row>
    <row r="563" spans="18:19" ht="12.75">
      <c r="R563" s="32"/>
      <c r="S563" s="32"/>
    </row>
    <row r="564" spans="18:19" ht="12.75">
      <c r="R564" s="32"/>
      <c r="S564" s="32"/>
    </row>
    <row r="565" spans="18:19" ht="12.75">
      <c r="R565" s="32"/>
      <c r="S565" s="32"/>
    </row>
    <row r="566" spans="18:19" ht="12.75">
      <c r="R566" s="32"/>
      <c r="S566" s="32"/>
    </row>
    <row r="567" spans="18:19" ht="12.75">
      <c r="R567" s="32"/>
      <c r="S567" s="32"/>
    </row>
    <row r="568" spans="18:19" ht="12.75">
      <c r="R568" s="32"/>
      <c r="S568" s="32"/>
    </row>
    <row r="569" spans="18:19" ht="12.75">
      <c r="R569" s="32"/>
      <c r="S569" s="32"/>
    </row>
    <row r="570" spans="18:19" ht="12.75">
      <c r="R570" s="32"/>
      <c r="S570" s="32"/>
    </row>
    <row r="571" spans="18:19" ht="12.75">
      <c r="R571" s="32"/>
      <c r="S571" s="32"/>
    </row>
    <row r="572" spans="18:19" ht="12.75">
      <c r="R572" s="32"/>
      <c r="S572" s="32"/>
    </row>
    <row r="573" spans="18:19" ht="12.75">
      <c r="R573" s="32"/>
      <c r="S573" s="32"/>
    </row>
    <row r="574" spans="18:19" ht="12.75">
      <c r="R574" s="32"/>
      <c r="S574" s="32"/>
    </row>
    <row r="575" spans="18:19" ht="12.75">
      <c r="R575" s="32"/>
      <c r="S575" s="32"/>
    </row>
    <row r="576" spans="18:19" ht="12.75">
      <c r="R576" s="32"/>
      <c r="S576" s="32"/>
    </row>
    <row r="577" spans="18:19" ht="12.75">
      <c r="R577" s="32"/>
      <c r="S577" s="32"/>
    </row>
    <row r="578" spans="18:19" ht="12.75">
      <c r="R578" s="32"/>
      <c r="S578" s="32"/>
    </row>
    <row r="579" spans="18:19" ht="12.75">
      <c r="R579" s="32"/>
      <c r="S579" s="32"/>
    </row>
    <row r="580" spans="18:19" ht="12.75">
      <c r="R580" s="32"/>
      <c r="S580" s="32"/>
    </row>
    <row r="581" spans="18:19" ht="12.75">
      <c r="R581" s="32"/>
      <c r="S581" s="32"/>
    </row>
    <row r="582" spans="18:19" ht="12.75">
      <c r="R582" s="32"/>
      <c r="S582" s="32"/>
    </row>
    <row r="583" spans="18:19" ht="12.75">
      <c r="R583" s="32"/>
      <c r="S583" s="32"/>
    </row>
    <row r="584" spans="18:19" ht="12.75">
      <c r="R584" s="32"/>
      <c r="S584" s="32"/>
    </row>
    <row r="585" spans="18:19" ht="12.75">
      <c r="R585" s="32"/>
      <c r="S585" s="32"/>
    </row>
    <row r="586" spans="18:19" ht="12.75">
      <c r="R586" s="32"/>
      <c r="S586" s="32"/>
    </row>
    <row r="587" spans="18:19" ht="12.75">
      <c r="R587" s="32"/>
      <c r="S587" s="32"/>
    </row>
    <row r="588" spans="18:19" ht="12.75">
      <c r="R588" s="32"/>
      <c r="S588" s="32"/>
    </row>
    <row r="589" spans="18:19" ht="12.75">
      <c r="R589" s="32"/>
      <c r="S589" s="32"/>
    </row>
    <row r="590" spans="18:19" ht="12.75">
      <c r="R590" s="32"/>
      <c r="S590" s="32"/>
    </row>
    <row r="591" spans="18:19" ht="12.75">
      <c r="R591" s="32"/>
      <c r="S591" s="32"/>
    </row>
    <row r="592" spans="18:19" ht="12.75">
      <c r="R592" s="32"/>
      <c r="S592" s="32"/>
    </row>
    <row r="593" spans="18:19" ht="12.75">
      <c r="R593" s="32"/>
      <c r="S593" s="32"/>
    </row>
    <row r="594" spans="18:19" ht="12.75">
      <c r="R594" s="32"/>
      <c r="S594" s="32"/>
    </row>
    <row r="595" spans="18:19" ht="12.75">
      <c r="R595" s="32"/>
      <c r="S595" s="32"/>
    </row>
    <row r="596" spans="18:19" ht="12.75">
      <c r="R596" s="32"/>
      <c r="S596" s="32"/>
    </row>
    <row r="597" spans="18:19" ht="12.75">
      <c r="R597" s="32"/>
      <c r="S597" s="32"/>
    </row>
    <row r="598" spans="18:19" ht="12.75">
      <c r="R598" s="32"/>
      <c r="S598" s="32"/>
    </row>
    <row r="599" spans="18:19" ht="12.75">
      <c r="R599" s="32"/>
      <c r="S599" s="32"/>
    </row>
    <row r="600" spans="18:19" ht="12.75">
      <c r="R600" s="32"/>
      <c r="S600" s="32"/>
    </row>
    <row r="601" spans="18:19" ht="12.75">
      <c r="R601" s="32"/>
      <c r="S601" s="32"/>
    </row>
    <row r="602" spans="18:19" ht="12.75">
      <c r="R602" s="32"/>
      <c r="S602" s="32"/>
    </row>
    <row r="603" spans="18:19" ht="12.75">
      <c r="R603" s="32"/>
      <c r="S603" s="32"/>
    </row>
    <row r="604" spans="18:19" ht="12.75">
      <c r="R604" s="32"/>
      <c r="S604" s="32"/>
    </row>
    <row r="605" spans="18:19" ht="12.75">
      <c r="R605" s="32"/>
      <c r="S605" s="32"/>
    </row>
    <row r="606" spans="18:19" ht="12.75">
      <c r="R606" s="32"/>
      <c r="S606" s="32"/>
    </row>
    <row r="607" spans="18:19" ht="12.75">
      <c r="R607" s="32"/>
      <c r="S607" s="32"/>
    </row>
    <row r="608" spans="18:19" ht="12.75">
      <c r="R608" s="32"/>
      <c r="S608" s="32"/>
    </row>
    <row r="609" spans="18:19" ht="12.75">
      <c r="R609" s="32"/>
      <c r="S609" s="32"/>
    </row>
    <row r="610" spans="18:19" ht="12.75">
      <c r="R610" s="32"/>
      <c r="S610" s="32"/>
    </row>
    <row r="611" spans="18:19" ht="12.75">
      <c r="R611" s="32"/>
      <c r="S611" s="32"/>
    </row>
    <row r="612" spans="18:19" ht="12.75">
      <c r="R612" s="32"/>
      <c r="S612" s="32"/>
    </row>
    <row r="613" spans="18:19" ht="12.75">
      <c r="R613" s="32"/>
      <c r="S613" s="32"/>
    </row>
    <row r="614" spans="18:19" ht="12.75">
      <c r="R614" s="32"/>
      <c r="S614" s="32"/>
    </row>
    <row r="615" spans="18:19" ht="12.75">
      <c r="R615" s="32"/>
      <c r="S615" s="32"/>
    </row>
    <row r="616" spans="18:19" ht="12.75">
      <c r="R616" s="32"/>
      <c r="S616" s="32"/>
    </row>
    <row r="617" spans="18:19" ht="12.75">
      <c r="R617" s="32"/>
      <c r="S617" s="32"/>
    </row>
    <row r="618" spans="18:19" ht="12.75">
      <c r="R618" s="32"/>
      <c r="S618" s="32"/>
    </row>
    <row r="619" spans="18:19" ht="12.75">
      <c r="R619" s="32"/>
      <c r="S619" s="32"/>
    </row>
    <row r="620" spans="18:19" ht="12.75">
      <c r="R620" s="32"/>
      <c r="S620" s="32"/>
    </row>
    <row r="621" spans="18:19" ht="12.75">
      <c r="R621" s="32"/>
      <c r="S621" s="32"/>
    </row>
    <row r="622" spans="18:19" ht="12.75">
      <c r="R622" s="32"/>
      <c r="S622" s="32"/>
    </row>
    <row r="623" spans="18:19" ht="12.75">
      <c r="R623" s="32"/>
      <c r="S623" s="32"/>
    </row>
    <row r="624" spans="18:19" ht="12.75">
      <c r="R624" s="32"/>
      <c r="S624" s="32"/>
    </row>
    <row r="625" spans="18:19" ht="12.75">
      <c r="R625" s="32"/>
      <c r="S625" s="32"/>
    </row>
    <row r="626" spans="18:19" ht="12.75">
      <c r="R626" s="32"/>
      <c r="S626" s="32"/>
    </row>
    <row r="627" spans="18:19" ht="12.75">
      <c r="R627" s="32"/>
      <c r="S627" s="32"/>
    </row>
    <row r="628" spans="18:19" ht="12.75">
      <c r="R628" s="32"/>
      <c r="S628" s="32"/>
    </row>
    <row r="629" spans="18:19" ht="12.75">
      <c r="R629" s="32"/>
      <c r="S629" s="32"/>
    </row>
    <row r="630" spans="18:19" ht="12.75">
      <c r="R630" s="32"/>
      <c r="S630" s="32"/>
    </row>
    <row r="631" spans="18:19" ht="12.75">
      <c r="R631" s="32"/>
      <c r="S631" s="32"/>
    </row>
    <row r="632" spans="18:19" ht="12.75">
      <c r="R632" s="32"/>
      <c r="S632" s="32"/>
    </row>
    <row r="633" spans="18:19" ht="12.75">
      <c r="R633" s="32"/>
      <c r="S633" s="32"/>
    </row>
    <row r="634" spans="18:19" ht="12.75">
      <c r="R634" s="32"/>
      <c r="S634" s="32"/>
    </row>
    <row r="635" spans="18:19" ht="12.75">
      <c r="R635" s="32"/>
      <c r="S635" s="32"/>
    </row>
    <row r="636" spans="18:19" ht="12.75">
      <c r="R636" s="32"/>
      <c r="S636" s="32"/>
    </row>
    <row r="637" spans="18:19" ht="12.75">
      <c r="R637" s="32"/>
      <c r="S637" s="32"/>
    </row>
    <row r="638" spans="18:19" ht="12.75">
      <c r="R638" s="32"/>
      <c r="S638" s="32"/>
    </row>
    <row r="639" spans="18:19" ht="12.75">
      <c r="R639" s="32"/>
      <c r="S639" s="32"/>
    </row>
    <row r="640" spans="18:19" ht="12.75">
      <c r="R640" s="32"/>
      <c r="S640" s="32"/>
    </row>
    <row r="641" spans="18:19" ht="12.75">
      <c r="R641" s="32"/>
      <c r="S641" s="32"/>
    </row>
    <row r="642" spans="18:19" ht="12.75">
      <c r="R642" s="32"/>
      <c r="S642" s="32"/>
    </row>
    <row r="643" spans="18:19" ht="12.75">
      <c r="R643" s="32"/>
      <c r="S643" s="32"/>
    </row>
    <row r="644" spans="18:19" ht="12.75">
      <c r="R644" s="32"/>
      <c r="S644" s="32"/>
    </row>
    <row r="645" spans="18:19" ht="12.75">
      <c r="R645" s="32"/>
      <c r="S645" s="32"/>
    </row>
    <row r="646" spans="18:19" ht="12.75">
      <c r="R646" s="32"/>
      <c r="S646" s="32"/>
    </row>
    <row r="647" spans="18:19" ht="12.75">
      <c r="R647" s="32"/>
      <c r="S647" s="32"/>
    </row>
    <row r="648" spans="18:19" ht="12.75">
      <c r="R648" s="32"/>
      <c r="S648" s="32"/>
    </row>
    <row r="649" spans="18:19" ht="12.75">
      <c r="R649" s="32"/>
      <c r="S649" s="32"/>
    </row>
    <row r="650" spans="18:19" ht="12.75">
      <c r="R650" s="32"/>
      <c r="S650" s="32"/>
    </row>
    <row r="651" spans="18:19" ht="12.75">
      <c r="R651" s="32"/>
      <c r="S651" s="32"/>
    </row>
    <row r="652" spans="18:19" ht="12.75">
      <c r="R652" s="32"/>
      <c r="S652" s="32"/>
    </row>
    <row r="653" spans="18:19" ht="12.75">
      <c r="R653" s="32"/>
      <c r="S653" s="32"/>
    </row>
    <row r="654" spans="18:19" ht="12.75">
      <c r="R654" s="32"/>
      <c r="S654" s="32"/>
    </row>
    <row r="655" spans="18:19" ht="12.75">
      <c r="R655" s="32"/>
      <c r="S655" s="32"/>
    </row>
    <row r="656" spans="18:19" ht="12.75">
      <c r="R656" s="32"/>
      <c r="S656" s="32"/>
    </row>
    <row r="657" spans="18:19" ht="12.75">
      <c r="R657" s="32"/>
      <c r="S657" s="32"/>
    </row>
    <row r="658" spans="18:19" ht="12.75">
      <c r="R658" s="32"/>
      <c r="S658" s="32"/>
    </row>
    <row r="659" spans="18:19" ht="12.75">
      <c r="R659" s="32"/>
      <c r="S659" s="32"/>
    </row>
    <row r="660" spans="18:19" ht="12.75">
      <c r="R660" s="32"/>
      <c r="S660" s="32"/>
    </row>
    <row r="661" spans="18:19" ht="12.75">
      <c r="R661" s="32"/>
      <c r="S661" s="32"/>
    </row>
    <row r="662" spans="18:19" ht="12.75">
      <c r="R662" s="32"/>
      <c r="S662" s="32"/>
    </row>
    <row r="663" spans="18:19" ht="12.75">
      <c r="R663" s="32"/>
      <c r="S663" s="32"/>
    </row>
    <row r="664" spans="18:19" ht="12.75">
      <c r="R664" s="32"/>
      <c r="S664" s="32"/>
    </row>
    <row r="665" spans="18:19" ht="12.75">
      <c r="R665" s="32"/>
      <c r="S665" s="32"/>
    </row>
    <row r="666" spans="18:19" ht="12.75">
      <c r="R666" s="32"/>
      <c r="S666" s="32"/>
    </row>
    <row r="667" spans="18:19" ht="12.75">
      <c r="R667" s="32"/>
      <c r="S667" s="32"/>
    </row>
    <row r="668" spans="18:19" ht="12.75">
      <c r="R668" s="32"/>
      <c r="S668" s="32"/>
    </row>
    <row r="669" spans="18:19" ht="12.75">
      <c r="R669" s="32"/>
      <c r="S669" s="32"/>
    </row>
    <row r="670" spans="18:19" ht="12.75">
      <c r="R670" s="32"/>
      <c r="S670" s="32"/>
    </row>
    <row r="671" spans="18:19" ht="12.75">
      <c r="R671" s="32"/>
      <c r="S671" s="32"/>
    </row>
    <row r="672" spans="18:19" ht="12.75">
      <c r="R672" s="32"/>
      <c r="S672" s="32"/>
    </row>
    <row r="673" spans="18:19" ht="12.75">
      <c r="R673" s="32"/>
      <c r="S673" s="32"/>
    </row>
    <row r="674" spans="18:19" ht="12.75">
      <c r="R674" s="32"/>
      <c r="S674" s="32"/>
    </row>
    <row r="675" spans="18:19" ht="12.75">
      <c r="R675" s="32"/>
      <c r="S675" s="32"/>
    </row>
    <row r="676" spans="18:19" ht="12.75">
      <c r="R676" s="32"/>
      <c r="S676" s="32"/>
    </row>
    <row r="677" spans="18:19" ht="12.75">
      <c r="R677" s="32"/>
      <c r="S677" s="32"/>
    </row>
    <row r="678" spans="18:19" ht="12.75">
      <c r="R678" s="32"/>
      <c r="S678" s="32"/>
    </row>
    <row r="679" spans="18:19" ht="12.75">
      <c r="R679" s="32"/>
      <c r="S679" s="32"/>
    </row>
    <row r="680" spans="18:19" ht="12.75">
      <c r="R680" s="32"/>
      <c r="S680" s="32"/>
    </row>
    <row r="681" spans="18:19" ht="12.75">
      <c r="R681" s="32"/>
      <c r="S681" s="32"/>
    </row>
    <row r="682" spans="18:19" ht="12.75">
      <c r="R682" s="32"/>
      <c r="S682" s="32"/>
    </row>
    <row r="683" spans="18:19" ht="12.75">
      <c r="R683" s="32"/>
      <c r="S683" s="32"/>
    </row>
    <row r="684" spans="18:19" ht="12.75">
      <c r="R684" s="32"/>
      <c r="S684" s="32"/>
    </row>
    <row r="685" spans="18:19" ht="12.75">
      <c r="R685" s="32"/>
      <c r="S685" s="32"/>
    </row>
    <row r="686" spans="18:19" ht="12.75">
      <c r="R686" s="32"/>
      <c r="S686" s="32"/>
    </row>
    <row r="687" spans="18:19" ht="12.75">
      <c r="R687" s="32"/>
      <c r="S687" s="32"/>
    </row>
    <row r="688" spans="18:19" ht="12.75">
      <c r="R688" s="32"/>
      <c r="S688" s="32"/>
    </row>
    <row r="689" spans="18:19" ht="12.75">
      <c r="R689" s="32"/>
      <c r="S689" s="32"/>
    </row>
    <row r="690" spans="18:19" ht="12.75">
      <c r="R690" s="32"/>
      <c r="S690" s="32"/>
    </row>
    <row r="691" spans="18:19" ht="12.75">
      <c r="R691" s="32"/>
      <c r="S691" s="32"/>
    </row>
    <row r="692" spans="18:19" ht="12.75">
      <c r="R692" s="32"/>
      <c r="S692" s="32"/>
    </row>
    <row r="693" spans="18:19" ht="12.75">
      <c r="R693" s="32"/>
      <c r="S693" s="32"/>
    </row>
    <row r="694" spans="18:19" ht="12.75">
      <c r="R694" s="32"/>
      <c r="S694" s="32"/>
    </row>
    <row r="695" spans="18:19" ht="12.75">
      <c r="R695" s="32"/>
      <c r="S695" s="32"/>
    </row>
    <row r="696" spans="18:19" ht="12.75">
      <c r="R696" s="32"/>
      <c r="S696" s="32"/>
    </row>
    <row r="697" spans="18:19" ht="12.75">
      <c r="R697" s="32"/>
      <c r="S697" s="32"/>
    </row>
    <row r="698" spans="18:19" ht="12.75">
      <c r="R698" s="32"/>
      <c r="S698" s="32"/>
    </row>
    <row r="699" spans="18:19" ht="12.75">
      <c r="R699" s="32"/>
      <c r="S699" s="32"/>
    </row>
    <row r="700" spans="18:19" ht="12.75">
      <c r="R700" s="32"/>
      <c r="S700" s="32"/>
    </row>
    <row r="701" spans="18:19" ht="12.75">
      <c r="R701" s="32"/>
      <c r="S701" s="32"/>
    </row>
    <row r="702" spans="18:19" ht="12.75">
      <c r="R702" s="32"/>
      <c r="S702" s="32"/>
    </row>
    <row r="703" spans="18:19" ht="12.75">
      <c r="R703" s="32"/>
      <c r="S703" s="32"/>
    </row>
    <row r="704" spans="18:19" ht="12.75">
      <c r="R704" s="32"/>
      <c r="S704" s="32"/>
    </row>
    <row r="705" spans="18:19" ht="12.75">
      <c r="R705" s="32"/>
      <c r="S705" s="32"/>
    </row>
    <row r="706" spans="18:19" ht="12.75">
      <c r="R706" s="32"/>
      <c r="S706" s="32"/>
    </row>
    <row r="707" spans="18:19" ht="12.75">
      <c r="R707" s="32"/>
      <c r="S707" s="32"/>
    </row>
    <row r="708" spans="18:19" ht="12.75">
      <c r="R708" s="32"/>
      <c r="S708" s="32"/>
    </row>
    <row r="709" spans="18:19" ht="12.75">
      <c r="R709" s="32"/>
      <c r="S709" s="32"/>
    </row>
    <row r="710" spans="18:19" ht="12.75">
      <c r="R710" s="32"/>
      <c r="S710" s="32"/>
    </row>
    <row r="711" spans="18:19" ht="12.75">
      <c r="R711" s="32"/>
      <c r="S711" s="32"/>
    </row>
    <row r="712" spans="18:19" ht="12.75">
      <c r="R712" s="32"/>
      <c r="S712" s="32"/>
    </row>
    <row r="713" spans="18:19" ht="12.75">
      <c r="R713" s="32"/>
      <c r="S713" s="32"/>
    </row>
    <row r="714" spans="18:19" ht="12.75">
      <c r="R714" s="32"/>
      <c r="S714" s="32"/>
    </row>
    <row r="715" spans="18:19" ht="12.75">
      <c r="R715" s="32"/>
      <c r="S715" s="32"/>
    </row>
    <row r="716" spans="18:19" ht="12.75">
      <c r="R716" s="32"/>
      <c r="S716" s="32"/>
    </row>
    <row r="717" spans="18:19" ht="12.75">
      <c r="R717" s="32"/>
      <c r="S717" s="32"/>
    </row>
    <row r="718" spans="18:19" ht="12.75">
      <c r="R718" s="32"/>
      <c r="S718" s="32"/>
    </row>
    <row r="719" spans="18:19" ht="12.75">
      <c r="R719" s="32"/>
      <c r="S719" s="32"/>
    </row>
    <row r="720" spans="18:19" ht="12.75">
      <c r="R720" s="32"/>
      <c r="S720" s="32"/>
    </row>
    <row r="721" spans="18:19" ht="12.75">
      <c r="R721" s="32"/>
      <c r="S721" s="32"/>
    </row>
    <row r="722" spans="18:19" ht="12.75">
      <c r="R722" s="32"/>
      <c r="S722" s="32"/>
    </row>
    <row r="723" spans="18:19" ht="12.75">
      <c r="R723" s="32"/>
      <c r="S723" s="32"/>
    </row>
    <row r="724" spans="18:19" ht="12.75">
      <c r="R724" s="32"/>
      <c r="S724" s="32"/>
    </row>
    <row r="725" spans="18:19" ht="12.75">
      <c r="R725" s="32"/>
      <c r="S725" s="32"/>
    </row>
    <row r="726" spans="18:19" ht="12.75">
      <c r="R726" s="32"/>
      <c r="S726" s="32"/>
    </row>
    <row r="727" spans="18:19" ht="12.75">
      <c r="R727" s="32"/>
      <c r="S727" s="32"/>
    </row>
    <row r="728" spans="18:19" ht="12.75">
      <c r="R728" s="32"/>
      <c r="S728" s="32"/>
    </row>
    <row r="729" spans="18:19" ht="12.75">
      <c r="R729" s="32"/>
      <c r="S729" s="32"/>
    </row>
    <row r="730" spans="18:19" ht="12.75">
      <c r="R730" s="32"/>
      <c r="S730" s="32"/>
    </row>
    <row r="731" spans="18:19" ht="12.75">
      <c r="R731" s="32"/>
      <c r="S731" s="32"/>
    </row>
    <row r="732" spans="18:19" ht="12.75">
      <c r="R732" s="32"/>
      <c r="S732" s="32"/>
    </row>
    <row r="733" spans="18:19" ht="12.75">
      <c r="R733" s="32"/>
      <c r="S733" s="32"/>
    </row>
    <row r="734" spans="18:19" ht="12.75">
      <c r="R734" s="32"/>
      <c r="S734" s="32"/>
    </row>
    <row r="735" spans="18:19" ht="12.75">
      <c r="R735" s="32"/>
      <c r="S735" s="32"/>
    </row>
    <row r="736" spans="18:19" ht="12.75">
      <c r="R736" s="32"/>
      <c r="S736" s="32"/>
    </row>
    <row r="737" spans="18:19" ht="12.75">
      <c r="R737" s="32"/>
      <c r="S737" s="32"/>
    </row>
    <row r="738" spans="18:19" ht="12.75">
      <c r="R738" s="32"/>
      <c r="S738" s="32"/>
    </row>
    <row r="739" spans="18:19" ht="12.75">
      <c r="R739" s="32"/>
      <c r="S739" s="32"/>
    </row>
    <row r="740" spans="18:19" ht="12.75">
      <c r="R740" s="32"/>
      <c r="S740" s="32"/>
    </row>
    <row r="741" spans="18:19" ht="12.75">
      <c r="R741" s="32"/>
      <c r="S741" s="32"/>
    </row>
    <row r="742" spans="18:19" ht="12.75">
      <c r="R742" s="32"/>
      <c r="S742" s="32"/>
    </row>
    <row r="743" spans="18:19" ht="12.75">
      <c r="R743" s="32"/>
      <c r="S743" s="32"/>
    </row>
    <row r="744" spans="18:19" ht="12.75">
      <c r="R744" s="32"/>
      <c r="S744" s="32"/>
    </row>
    <row r="745" spans="18:19" ht="12.75">
      <c r="R745" s="32"/>
      <c r="S745" s="32"/>
    </row>
    <row r="746" spans="18:19" ht="12.75">
      <c r="R746" s="32"/>
      <c r="S746" s="32"/>
    </row>
    <row r="747" spans="18:19" ht="12.75">
      <c r="R747" s="32"/>
      <c r="S747" s="32"/>
    </row>
    <row r="748" spans="18:19" ht="12.75">
      <c r="R748" s="32"/>
      <c r="S748" s="32"/>
    </row>
    <row r="749" spans="18:19" ht="12.75">
      <c r="R749" s="32"/>
      <c r="S749" s="32"/>
    </row>
    <row r="750" spans="18:19" ht="12.75">
      <c r="R750" s="32"/>
      <c r="S750" s="32"/>
    </row>
    <row r="751" spans="18:19" ht="12.75">
      <c r="R751" s="32"/>
      <c r="S751" s="32"/>
    </row>
    <row r="752" spans="18:19" ht="12.75">
      <c r="R752" s="32"/>
      <c r="S752" s="32"/>
    </row>
    <row r="753" spans="18:19" ht="12.75">
      <c r="R753" s="32"/>
      <c r="S753" s="32"/>
    </row>
    <row r="754" spans="18:19" ht="12.75">
      <c r="R754" s="32"/>
      <c r="S754" s="32"/>
    </row>
    <row r="755" spans="18:19" ht="12.75">
      <c r="R755" s="32"/>
      <c r="S755" s="32"/>
    </row>
    <row r="756" spans="18:19" ht="12.75">
      <c r="R756" s="32"/>
      <c r="S756" s="32"/>
    </row>
    <row r="757" spans="18:19" ht="12.75">
      <c r="R757" s="32"/>
      <c r="S757" s="32"/>
    </row>
    <row r="758" spans="18:19" ht="12.75">
      <c r="R758" s="32"/>
      <c r="S758" s="32"/>
    </row>
    <row r="759" spans="18:19" ht="12.75">
      <c r="R759" s="32"/>
      <c r="S759" s="32"/>
    </row>
    <row r="760" spans="18:19" ht="12.75">
      <c r="R760" s="32"/>
      <c r="S760" s="32"/>
    </row>
    <row r="761" spans="18:19" ht="12.75">
      <c r="R761" s="32"/>
      <c r="S761" s="32"/>
    </row>
    <row r="762" spans="18:19" ht="12.75">
      <c r="R762" s="32"/>
      <c r="S762" s="32"/>
    </row>
    <row r="763" spans="18:19" ht="12.75">
      <c r="R763" s="32"/>
      <c r="S763" s="32"/>
    </row>
    <row r="764" spans="18:19" ht="12.75">
      <c r="R764" s="32"/>
      <c r="S764" s="32"/>
    </row>
    <row r="765" spans="18:19" ht="12.75">
      <c r="R765" s="32"/>
      <c r="S765" s="32"/>
    </row>
    <row r="766" spans="18:19" ht="12.75">
      <c r="R766" s="32"/>
      <c r="S766" s="32"/>
    </row>
    <row r="767" spans="18:19" ht="12.75">
      <c r="R767" s="32"/>
      <c r="S767" s="32"/>
    </row>
    <row r="768" spans="18:19" ht="12.75">
      <c r="R768" s="32"/>
      <c r="S768" s="32"/>
    </row>
    <row r="769" spans="18:19" ht="12.75">
      <c r="R769" s="32"/>
      <c r="S769" s="32"/>
    </row>
    <row r="770" spans="18:19" ht="12.75">
      <c r="R770" s="32"/>
      <c r="S770" s="32"/>
    </row>
    <row r="771" spans="18:19" ht="12.75">
      <c r="R771" s="32"/>
      <c r="S771" s="32"/>
    </row>
    <row r="772" spans="18:19" ht="12.75">
      <c r="R772" s="32"/>
      <c r="S772" s="32"/>
    </row>
    <row r="773" spans="18:19" ht="12.75">
      <c r="R773" s="32"/>
      <c r="S773" s="32"/>
    </row>
    <row r="774" spans="18:19" ht="12.75">
      <c r="R774" s="32"/>
      <c r="S774" s="32"/>
    </row>
    <row r="775" spans="18:19" ht="12.75">
      <c r="R775" s="32"/>
      <c r="S775" s="32"/>
    </row>
    <row r="776" spans="18:19" ht="12.75">
      <c r="R776" s="32"/>
      <c r="S776" s="32"/>
    </row>
    <row r="777" spans="18:19" ht="12.75">
      <c r="R777" s="32"/>
      <c r="S777" s="32"/>
    </row>
    <row r="778" spans="18:19" ht="12.75">
      <c r="R778" s="32"/>
      <c r="S778" s="32"/>
    </row>
    <row r="779" spans="18:19" ht="12.75">
      <c r="R779" s="32"/>
      <c r="S779" s="32"/>
    </row>
    <row r="780" spans="18:19" ht="12.75">
      <c r="R780" s="32"/>
      <c r="S780" s="32"/>
    </row>
    <row r="781" spans="18:19" ht="12.75">
      <c r="R781" s="32"/>
      <c r="S781" s="32"/>
    </row>
    <row r="782" spans="18:19" ht="12.75">
      <c r="R782" s="32"/>
      <c r="S782" s="32"/>
    </row>
    <row r="783" spans="18:19" ht="12.75">
      <c r="R783" s="32"/>
      <c r="S783" s="32"/>
    </row>
    <row r="784" spans="18:19" ht="12.75">
      <c r="R784" s="32"/>
      <c r="S784" s="32"/>
    </row>
    <row r="785" spans="18:19" ht="12.75">
      <c r="R785" s="32"/>
      <c r="S785" s="32"/>
    </row>
    <row r="786" spans="18:19" ht="12.75">
      <c r="R786" s="32"/>
      <c r="S786" s="32"/>
    </row>
    <row r="787" spans="18:19" ht="12.75">
      <c r="R787" s="32"/>
      <c r="S787" s="32"/>
    </row>
    <row r="788" spans="18:19" ht="12.75">
      <c r="R788" s="32"/>
      <c r="S788" s="32"/>
    </row>
    <row r="789" spans="18:19" ht="12.75">
      <c r="R789" s="32"/>
      <c r="S789" s="32"/>
    </row>
    <row r="790" spans="18:19" ht="12.75">
      <c r="R790" s="32"/>
      <c r="S790" s="32"/>
    </row>
    <row r="791" spans="18:19" ht="12.75">
      <c r="R791" s="32"/>
      <c r="S791" s="32"/>
    </row>
    <row r="792" spans="18:19" ht="12.75">
      <c r="R792" s="32"/>
      <c r="S792" s="32"/>
    </row>
    <row r="793" spans="18:19" ht="12.75">
      <c r="R793" s="32"/>
      <c r="S793" s="32"/>
    </row>
    <row r="794" spans="18:19" ht="12.75">
      <c r="R794" s="32"/>
      <c r="S794" s="32"/>
    </row>
    <row r="795" spans="18:19" ht="12.75">
      <c r="R795" s="32"/>
      <c r="S795" s="32"/>
    </row>
    <row r="796" spans="18:19" ht="12.75">
      <c r="R796" s="32"/>
      <c r="S796" s="32"/>
    </row>
    <row r="797" spans="18:19" ht="12.75">
      <c r="R797" s="32"/>
      <c r="S797" s="32"/>
    </row>
    <row r="798" spans="18:19" ht="12.75">
      <c r="R798" s="32"/>
      <c r="S798" s="32"/>
    </row>
    <row r="799" spans="18:19" ht="12.75">
      <c r="R799" s="32"/>
      <c r="S799" s="32"/>
    </row>
    <row r="800" spans="18:19" ht="12.75">
      <c r="R800" s="32"/>
      <c r="S800" s="32"/>
    </row>
    <row r="801" spans="18:19" ht="12.75">
      <c r="R801" s="32"/>
      <c r="S801" s="32"/>
    </row>
    <row r="802" spans="18:19" ht="12.75">
      <c r="R802" s="32"/>
      <c r="S802" s="32"/>
    </row>
    <row r="803" spans="18:19" ht="12.75">
      <c r="R803" s="32"/>
      <c r="S803" s="32"/>
    </row>
    <row r="804" spans="18:19" ht="12.75">
      <c r="R804" s="32"/>
      <c r="S804" s="32"/>
    </row>
    <row r="805" spans="18:19" ht="12.75">
      <c r="R805" s="32"/>
      <c r="S805" s="32"/>
    </row>
    <row r="806" spans="18:19" ht="12.75">
      <c r="R806" s="32"/>
      <c r="S806" s="32"/>
    </row>
    <row r="807" spans="18:19" ht="12.75">
      <c r="R807" s="32"/>
      <c r="S807" s="32"/>
    </row>
    <row r="808" spans="18:19" ht="12.75">
      <c r="R808" s="32"/>
      <c r="S808" s="32"/>
    </row>
    <row r="809" spans="18:19" ht="12.75">
      <c r="R809" s="32"/>
      <c r="S809" s="32"/>
    </row>
    <row r="810" spans="18:19" ht="12.75">
      <c r="R810" s="32"/>
      <c r="S810" s="32"/>
    </row>
    <row r="811" spans="18:19" ht="12.75">
      <c r="R811" s="32"/>
      <c r="S811" s="32"/>
    </row>
    <row r="812" spans="18:19" ht="12.75">
      <c r="R812" s="32"/>
      <c r="S812" s="32"/>
    </row>
    <row r="813" spans="18:19" ht="12.75">
      <c r="R813" s="32"/>
      <c r="S813" s="32"/>
    </row>
    <row r="814" spans="18:19" ht="12.75">
      <c r="R814" s="32"/>
      <c r="S814" s="32"/>
    </row>
    <row r="815" spans="18:19" ht="12.75">
      <c r="R815" s="32"/>
      <c r="S815" s="32"/>
    </row>
    <row r="816" spans="18:19" ht="12.75">
      <c r="R816" s="32"/>
      <c r="S816" s="32"/>
    </row>
    <row r="817" spans="18:19" ht="12.75">
      <c r="R817" s="32"/>
      <c r="S817" s="32"/>
    </row>
    <row r="818" spans="18:19" ht="12.75">
      <c r="R818" s="32"/>
      <c r="S818" s="32"/>
    </row>
    <row r="819" spans="18:19" ht="12.75">
      <c r="R819" s="32"/>
      <c r="S819" s="32"/>
    </row>
    <row r="820" spans="18:19" ht="12.75">
      <c r="R820" s="32"/>
      <c r="S820" s="32"/>
    </row>
    <row r="821" spans="18:19" ht="12.75">
      <c r="R821" s="32"/>
      <c r="S821" s="32"/>
    </row>
    <row r="822" spans="18:19" ht="12.75">
      <c r="R822" s="32"/>
      <c r="S822" s="32"/>
    </row>
    <row r="823" spans="18:19" ht="12.75">
      <c r="R823" s="32"/>
      <c r="S823" s="32"/>
    </row>
    <row r="824" spans="18:19" ht="12.75">
      <c r="R824" s="32"/>
      <c r="S824" s="32"/>
    </row>
    <row r="825" spans="18:19" ht="12.75">
      <c r="R825" s="32"/>
      <c r="S825" s="32"/>
    </row>
    <row r="826" spans="18:19" ht="12.75">
      <c r="R826" s="32"/>
      <c r="S826" s="32"/>
    </row>
    <row r="827" spans="18:19" ht="12.75">
      <c r="R827" s="32"/>
      <c r="S827" s="32"/>
    </row>
    <row r="828" spans="18:19" ht="12.75">
      <c r="R828" s="32"/>
      <c r="S828" s="32"/>
    </row>
    <row r="829" spans="18:19" ht="12.75">
      <c r="R829" s="32"/>
      <c r="S829" s="32"/>
    </row>
    <row r="830" spans="18:19" ht="12.75">
      <c r="R830" s="32"/>
      <c r="S830" s="32"/>
    </row>
    <row r="831" spans="18:19" ht="12.75">
      <c r="R831" s="32"/>
      <c r="S831" s="32"/>
    </row>
    <row r="832" spans="18:19" ht="12.75">
      <c r="R832" s="32"/>
      <c r="S832" s="32"/>
    </row>
    <row r="833" spans="18:19" ht="12.75">
      <c r="R833" s="32"/>
      <c r="S833" s="32"/>
    </row>
    <row r="834" spans="18:19" ht="12.75">
      <c r="R834" s="32"/>
      <c r="S834" s="32"/>
    </row>
    <row r="835" spans="18:19" ht="12.75">
      <c r="R835" s="32"/>
      <c r="S835" s="32"/>
    </row>
    <row r="836" spans="18:19" ht="12.75">
      <c r="R836" s="32"/>
      <c r="S836" s="32"/>
    </row>
    <row r="837" spans="18:19" ht="12.75">
      <c r="R837" s="32"/>
      <c r="S837" s="32"/>
    </row>
    <row r="838" spans="18:19" ht="12.75">
      <c r="R838" s="32"/>
      <c r="S838" s="32"/>
    </row>
    <row r="839" spans="18:19" ht="12.75">
      <c r="R839" s="32"/>
      <c r="S839" s="32"/>
    </row>
    <row r="840" spans="18:19" ht="12.75">
      <c r="R840" s="32"/>
      <c r="S840" s="32"/>
    </row>
    <row r="841" spans="18:19" ht="12.75">
      <c r="R841" s="32"/>
      <c r="S841" s="32"/>
    </row>
    <row r="842" spans="18:19" ht="12.75">
      <c r="R842" s="32"/>
      <c r="S842" s="32"/>
    </row>
    <row r="843" spans="18:19" ht="12.75">
      <c r="R843" s="32"/>
      <c r="S843" s="32"/>
    </row>
    <row r="844" spans="18:19" ht="12.75">
      <c r="R844" s="32"/>
      <c r="S844" s="32"/>
    </row>
    <row r="845" spans="18:19" ht="12.75">
      <c r="R845" s="32"/>
      <c r="S845" s="32"/>
    </row>
    <row r="846" spans="18:19" ht="12.75">
      <c r="R846" s="32"/>
      <c r="S846" s="32"/>
    </row>
    <row r="847" spans="18:19" ht="12.75">
      <c r="R847" s="32"/>
      <c r="S847" s="32"/>
    </row>
    <row r="848" spans="18:19" ht="12.75">
      <c r="R848" s="32"/>
      <c r="S848" s="32"/>
    </row>
    <row r="849" spans="18:19" ht="12.75">
      <c r="R849" s="32"/>
      <c r="S849" s="32"/>
    </row>
    <row r="850" spans="18:19" ht="12.75">
      <c r="R850" s="32"/>
      <c r="S850" s="32"/>
    </row>
    <row r="851" spans="18:19" ht="12.75">
      <c r="R851" s="32"/>
      <c r="S851" s="32"/>
    </row>
    <row r="852" spans="18:19" ht="12.75">
      <c r="R852" s="32"/>
      <c r="S852" s="32"/>
    </row>
    <row r="853" spans="18:19" ht="12.75">
      <c r="R853" s="32"/>
      <c r="S853" s="32"/>
    </row>
    <row r="854" spans="18:19" ht="12.75">
      <c r="R854" s="32"/>
      <c r="S854" s="32"/>
    </row>
    <row r="855" spans="18:19" ht="12.75">
      <c r="R855" s="32"/>
      <c r="S855" s="32"/>
    </row>
    <row r="856" spans="18:19" ht="12.75">
      <c r="R856" s="32"/>
      <c r="S856" s="32"/>
    </row>
    <row r="857" spans="18:19" ht="12.75">
      <c r="R857" s="32"/>
      <c r="S857" s="32"/>
    </row>
    <row r="858" spans="18:19" ht="12.75">
      <c r="R858" s="32"/>
      <c r="S858" s="32"/>
    </row>
    <row r="859" spans="18:19" ht="12.75">
      <c r="R859" s="32"/>
      <c r="S859" s="32"/>
    </row>
    <row r="860" spans="18:19" ht="12.75">
      <c r="R860" s="32"/>
      <c r="S860" s="32"/>
    </row>
    <row r="861" spans="18:19" ht="12.75">
      <c r="R861" s="32"/>
      <c r="S861" s="32"/>
    </row>
    <row r="862" spans="18:19" ht="12.75">
      <c r="R862" s="32"/>
      <c r="S862" s="32"/>
    </row>
    <row r="863" spans="18:19" ht="12.75">
      <c r="R863" s="32"/>
      <c r="S863" s="32"/>
    </row>
    <row r="864" spans="18:19" ht="12.75">
      <c r="R864" s="32"/>
      <c r="S864" s="32"/>
    </row>
    <row r="865" spans="18:19" ht="12.75">
      <c r="R865" s="32"/>
      <c r="S865" s="32"/>
    </row>
    <row r="866" spans="18:19" ht="12.75">
      <c r="R866" s="32"/>
      <c r="S866" s="32"/>
    </row>
    <row r="867" spans="18:19" ht="12.75">
      <c r="R867" s="32"/>
      <c r="S867" s="32"/>
    </row>
    <row r="868" spans="18:19" ht="12.75">
      <c r="R868" s="32"/>
      <c r="S868" s="32"/>
    </row>
    <row r="869" spans="18:19" ht="12.75">
      <c r="R869" s="32"/>
      <c r="S869" s="32"/>
    </row>
    <row r="870" spans="18:19" ht="12.75">
      <c r="R870" s="32"/>
      <c r="S870" s="32"/>
    </row>
    <row r="871" spans="18:19" ht="12.75">
      <c r="R871" s="32"/>
      <c r="S871" s="32"/>
    </row>
    <row r="872" spans="18:19" ht="12.75">
      <c r="R872" s="32"/>
      <c r="S872" s="32"/>
    </row>
    <row r="873" spans="18:19" ht="12.75">
      <c r="R873" s="32"/>
      <c r="S873" s="32"/>
    </row>
    <row r="874" spans="18:19" ht="12.75">
      <c r="R874" s="32"/>
      <c r="S874" s="32"/>
    </row>
    <row r="875" spans="18:19" ht="12.75">
      <c r="R875" s="32"/>
      <c r="S875" s="32"/>
    </row>
    <row r="876" spans="18:19" ht="12.75">
      <c r="R876" s="32"/>
      <c r="S876" s="32"/>
    </row>
    <row r="877" spans="18:19" ht="12.75">
      <c r="R877" s="32"/>
      <c r="S877" s="32"/>
    </row>
    <row r="878" spans="18:19" ht="12.75">
      <c r="R878" s="32"/>
      <c r="S878" s="32"/>
    </row>
    <row r="879" spans="18:19" ht="12.75">
      <c r="R879" s="32"/>
      <c r="S879" s="32"/>
    </row>
    <row r="880" spans="18:19" ht="12.75">
      <c r="R880" s="32"/>
      <c r="S880" s="32"/>
    </row>
    <row r="881" spans="18:19" ht="12.75">
      <c r="R881" s="32"/>
      <c r="S881" s="32"/>
    </row>
    <row r="882" spans="18:19" ht="12.75">
      <c r="R882" s="32"/>
      <c r="S882" s="32"/>
    </row>
    <row r="883" spans="18:19" ht="12.75">
      <c r="R883" s="32"/>
      <c r="S883" s="32"/>
    </row>
    <row r="884" spans="18:19" ht="12.75">
      <c r="R884" s="32"/>
      <c r="S884" s="32"/>
    </row>
    <row r="885" spans="18:19" ht="12.75">
      <c r="R885" s="32"/>
      <c r="S885" s="32"/>
    </row>
    <row r="886" spans="18:19" ht="12.75">
      <c r="R886" s="32"/>
      <c r="S886" s="32"/>
    </row>
    <row r="887" spans="18:19" ht="12.75">
      <c r="R887" s="32"/>
      <c r="S887" s="32"/>
    </row>
    <row r="888" spans="18:19" ht="12.75">
      <c r="R888" s="32"/>
      <c r="S888" s="32"/>
    </row>
    <row r="889" spans="18:19" ht="12.75">
      <c r="R889" s="32"/>
      <c r="S889" s="32"/>
    </row>
    <row r="890" spans="18:19" ht="12.75">
      <c r="R890" s="32"/>
      <c r="S890" s="32"/>
    </row>
    <row r="891" spans="18:19" ht="12.75">
      <c r="R891" s="32"/>
      <c r="S891" s="32"/>
    </row>
    <row r="892" spans="18:19" ht="12.75">
      <c r="R892" s="32"/>
      <c r="S892" s="32"/>
    </row>
    <row r="893" spans="18:19" ht="12.75">
      <c r="R893" s="32"/>
      <c r="S893" s="32"/>
    </row>
    <row r="894" spans="18:19" ht="12.75">
      <c r="R894" s="32"/>
      <c r="S894" s="32"/>
    </row>
    <row r="895" spans="18:19" ht="12.75">
      <c r="R895" s="32"/>
      <c r="S895" s="32"/>
    </row>
    <row r="896" spans="18:19" ht="12.75">
      <c r="R896" s="32"/>
      <c r="S896" s="32"/>
    </row>
    <row r="897" spans="18:19" ht="12.75">
      <c r="R897" s="32"/>
      <c r="S897" s="32"/>
    </row>
    <row r="898" spans="18:19" ht="12.75">
      <c r="R898" s="32"/>
      <c r="S898" s="32"/>
    </row>
    <row r="899" spans="18:19" ht="12.75">
      <c r="R899" s="32"/>
      <c r="S899" s="32"/>
    </row>
    <row r="900" spans="18:19" ht="12.75">
      <c r="R900" s="32"/>
      <c r="S900" s="32"/>
    </row>
    <row r="901" spans="18:19" ht="12.75">
      <c r="R901" s="32"/>
      <c r="S901" s="32"/>
    </row>
    <row r="902" spans="18:19" ht="12.75">
      <c r="R902" s="32"/>
      <c r="S902" s="32"/>
    </row>
    <row r="903" spans="18:19" ht="12.75">
      <c r="R903" s="32"/>
      <c r="S903" s="32"/>
    </row>
    <row r="904" spans="18:19" ht="12.75">
      <c r="R904" s="32"/>
      <c r="S904" s="32"/>
    </row>
    <row r="905" spans="18:19" ht="12.75">
      <c r="R905" s="32"/>
      <c r="S905" s="32"/>
    </row>
    <row r="906" spans="18:19" ht="12.75">
      <c r="R906" s="32"/>
      <c r="S906" s="32"/>
    </row>
    <row r="907" spans="18:19" ht="12.75">
      <c r="R907" s="32"/>
      <c r="S907" s="32"/>
    </row>
    <row r="908" spans="18:19" ht="12.75">
      <c r="R908" s="32"/>
      <c r="S908" s="32"/>
    </row>
    <row r="909" spans="18:19" ht="12.75">
      <c r="R909" s="32"/>
      <c r="S909" s="32"/>
    </row>
    <row r="910" spans="18:19" ht="12.75">
      <c r="R910" s="32"/>
      <c r="S910" s="32"/>
    </row>
    <row r="911" spans="18:19" ht="12.75">
      <c r="R911" s="32"/>
      <c r="S911" s="32"/>
    </row>
    <row r="912" spans="18:19" ht="12.75">
      <c r="R912" s="32"/>
      <c r="S912" s="32"/>
    </row>
    <row r="913" spans="18:19" ht="12.75">
      <c r="R913" s="32"/>
      <c r="S913" s="32"/>
    </row>
    <row r="914" spans="18:19" ht="12.75">
      <c r="R914" s="32"/>
      <c r="S914" s="32"/>
    </row>
    <row r="915" spans="18:19" ht="12.75">
      <c r="R915" s="32"/>
      <c r="S915" s="32"/>
    </row>
    <row r="916" spans="18:19" ht="12.75">
      <c r="R916" s="32"/>
      <c r="S916" s="32"/>
    </row>
    <row r="917" spans="18:19" ht="12.75">
      <c r="R917" s="32"/>
      <c r="S917" s="32"/>
    </row>
    <row r="918" spans="18:19" ht="12.75">
      <c r="R918" s="32"/>
      <c r="S918" s="32"/>
    </row>
    <row r="919" spans="18:19" ht="12.75">
      <c r="R919" s="32"/>
      <c r="S919" s="32"/>
    </row>
    <row r="920" spans="18:19" ht="12.75">
      <c r="R920" s="32"/>
      <c r="S920" s="32"/>
    </row>
    <row r="921" spans="18:19" ht="12.75">
      <c r="R921" s="32"/>
      <c r="S921" s="32"/>
    </row>
    <row r="922" spans="18:19" ht="12.75">
      <c r="R922" s="32"/>
      <c r="S922" s="32"/>
    </row>
    <row r="923" spans="18:19" ht="12.75">
      <c r="R923" s="32"/>
      <c r="S923" s="32"/>
    </row>
    <row r="924" spans="18:19" ht="12.75">
      <c r="R924" s="32"/>
      <c r="S924" s="32"/>
    </row>
    <row r="925" spans="18:19" ht="12.75">
      <c r="R925" s="32"/>
      <c r="S925" s="32"/>
    </row>
    <row r="926" spans="18:19" ht="12.75">
      <c r="R926" s="32"/>
      <c r="S926" s="32"/>
    </row>
    <row r="927" spans="18:19" ht="12.75">
      <c r="R927" s="32"/>
      <c r="S927" s="32"/>
    </row>
    <row r="928" spans="18:19" ht="12.75">
      <c r="R928" s="32"/>
      <c r="S928" s="32"/>
    </row>
    <row r="929" spans="18:19" ht="12.75">
      <c r="R929" s="32"/>
      <c r="S929" s="32"/>
    </row>
    <row r="930" spans="18:19" ht="12.75">
      <c r="R930" s="32"/>
      <c r="S930" s="32"/>
    </row>
    <row r="931" spans="18:19" ht="12.75">
      <c r="R931" s="32"/>
      <c r="S931" s="32"/>
    </row>
    <row r="932" spans="18:19" ht="12.75">
      <c r="R932" s="32"/>
      <c r="S932" s="32"/>
    </row>
    <row r="933" spans="18:19" ht="12.75">
      <c r="R933" s="32"/>
      <c r="S933" s="32"/>
    </row>
    <row r="934" spans="18:19" ht="12.75">
      <c r="R934" s="32"/>
      <c r="S934" s="32"/>
    </row>
    <row r="935" spans="18:19" ht="12.75">
      <c r="R935" s="32"/>
      <c r="S935" s="32"/>
    </row>
    <row r="936" spans="18:19" ht="12.75">
      <c r="R936" s="32"/>
      <c r="S936" s="32"/>
    </row>
    <row r="937" spans="18:19" ht="12.75">
      <c r="R937" s="32"/>
      <c r="S937" s="32"/>
    </row>
    <row r="938" spans="18:19" ht="12.75">
      <c r="R938" s="32"/>
      <c r="S938" s="32"/>
    </row>
    <row r="939" spans="18:19" ht="12.75">
      <c r="R939" s="32"/>
      <c r="S939" s="32"/>
    </row>
    <row r="940" spans="18:19" ht="12.75">
      <c r="R940" s="32"/>
      <c r="S940" s="32"/>
    </row>
    <row r="941" spans="18:19" ht="12.75">
      <c r="R941" s="32"/>
      <c r="S941" s="32"/>
    </row>
    <row r="942" spans="18:19" ht="12.75">
      <c r="R942" s="32"/>
      <c r="S942" s="32"/>
    </row>
    <row r="943" spans="18:19" ht="12.75">
      <c r="R943" s="32"/>
      <c r="S943" s="32"/>
    </row>
    <row r="944" spans="18:19" ht="12.75">
      <c r="R944" s="32"/>
      <c r="S944" s="32"/>
    </row>
    <row r="945" spans="18:19" ht="12.75">
      <c r="R945" s="32"/>
      <c r="S945" s="32"/>
    </row>
    <row r="946" spans="18:19" ht="12.75">
      <c r="R946" s="32"/>
      <c r="S946" s="32"/>
    </row>
    <row r="947" spans="18:19" ht="12.75">
      <c r="R947" s="32"/>
      <c r="S947" s="32"/>
    </row>
    <row r="948" spans="18:19" ht="12.75">
      <c r="R948" s="32"/>
      <c r="S948" s="32"/>
    </row>
    <row r="949" spans="18:19" ht="12.75">
      <c r="R949" s="32"/>
      <c r="S949" s="32"/>
    </row>
    <row r="950" spans="18:19" ht="12.75">
      <c r="R950" s="32"/>
      <c r="S950" s="32"/>
    </row>
    <row r="951" spans="18:19" ht="12.75">
      <c r="R951" s="32"/>
      <c r="S951" s="32"/>
    </row>
    <row r="952" spans="18:19" ht="12.75">
      <c r="R952" s="32"/>
      <c r="S952" s="32"/>
    </row>
    <row r="953" spans="18:19" ht="12.75">
      <c r="R953" s="32"/>
      <c r="S953" s="32"/>
    </row>
    <row r="954" spans="18:19" ht="12.75">
      <c r="R954" s="32"/>
      <c r="S954" s="32"/>
    </row>
    <row r="955" spans="18:19" ht="12.75">
      <c r="R955" s="32"/>
      <c r="S955" s="32"/>
    </row>
    <row r="956" spans="18:19" ht="12.75">
      <c r="R956" s="32"/>
      <c r="S956" s="32"/>
    </row>
    <row r="957" spans="18:19" ht="12.75">
      <c r="R957" s="32"/>
      <c r="S957" s="32"/>
    </row>
    <row r="958" spans="18:19" ht="12.75">
      <c r="R958" s="32"/>
      <c r="S958" s="32"/>
    </row>
    <row r="959" spans="18:19" ht="12.75">
      <c r="R959" s="32"/>
      <c r="S959" s="32"/>
    </row>
    <row r="960" spans="18:19" ht="12.75">
      <c r="R960" s="32"/>
      <c r="S960" s="32"/>
    </row>
    <row r="961" spans="18:19" ht="12.75">
      <c r="R961" s="32"/>
      <c r="S961" s="32"/>
    </row>
    <row r="962" spans="18:19" ht="12.75">
      <c r="R962" s="32"/>
      <c r="S962" s="32"/>
    </row>
    <row r="963" spans="18:19" ht="12.75">
      <c r="R963" s="32"/>
      <c r="S963" s="32"/>
    </row>
    <row r="964" spans="18:19" ht="12.75">
      <c r="R964" s="32"/>
      <c r="S964" s="32"/>
    </row>
    <row r="965" spans="18:19" ht="12.75">
      <c r="R965" s="32"/>
      <c r="S965" s="32"/>
    </row>
    <row r="966" spans="18:19" ht="12.75">
      <c r="R966" s="32"/>
      <c r="S966" s="32"/>
    </row>
    <row r="967" spans="18:19" ht="12.75">
      <c r="R967" s="32"/>
      <c r="S967" s="32"/>
    </row>
    <row r="968" spans="18:19" ht="12.75">
      <c r="R968" s="32"/>
      <c r="S968" s="32"/>
    </row>
    <row r="969" spans="18:19" ht="12.75">
      <c r="R969" s="32"/>
      <c r="S969" s="32"/>
    </row>
    <row r="970" spans="18:19" ht="12.75">
      <c r="R970" s="32"/>
      <c r="S970" s="32"/>
    </row>
    <row r="971" spans="18:19" ht="12.75">
      <c r="R971" s="32"/>
      <c r="S971" s="32"/>
    </row>
    <row r="972" spans="18:19" ht="12.75">
      <c r="R972" s="32"/>
      <c r="S972" s="32"/>
    </row>
    <row r="973" spans="18:19" ht="12.75">
      <c r="R973" s="32"/>
      <c r="S973" s="32"/>
    </row>
    <row r="974" spans="18:19" ht="12.75">
      <c r="R974" s="32"/>
      <c r="S974" s="32"/>
    </row>
    <row r="975" spans="18:19" ht="12.75">
      <c r="R975" s="32"/>
      <c r="S975" s="32"/>
    </row>
    <row r="976" spans="18:19" ht="12.75">
      <c r="R976" s="32"/>
      <c r="S976" s="32"/>
    </row>
    <row r="977" spans="18:19" ht="12.75">
      <c r="R977" s="32"/>
      <c r="S977" s="32"/>
    </row>
    <row r="978" spans="18:19" ht="12.75">
      <c r="R978" s="32"/>
      <c r="S978" s="32"/>
    </row>
    <row r="979" spans="18:19" ht="12.75">
      <c r="R979" s="32"/>
      <c r="S979" s="32"/>
    </row>
    <row r="980" spans="18:19" ht="12.75">
      <c r="R980" s="32"/>
      <c r="S980" s="32"/>
    </row>
    <row r="981" spans="18:19" ht="12.75">
      <c r="R981" s="32"/>
      <c r="S981" s="32"/>
    </row>
    <row r="982" spans="18:19" ht="12.75">
      <c r="R982" s="32"/>
      <c r="S982" s="32"/>
    </row>
    <row r="983" spans="18:19" ht="12.75">
      <c r="R983" s="32"/>
      <c r="S983" s="32"/>
    </row>
    <row r="984" spans="18:19" ht="12.75">
      <c r="R984" s="32"/>
      <c r="S984" s="32"/>
    </row>
    <row r="985" spans="18:19" ht="12.75">
      <c r="R985" s="32"/>
      <c r="S985" s="32"/>
    </row>
    <row r="986" spans="18:19" ht="12.75">
      <c r="R986" s="32"/>
      <c r="S986" s="32"/>
    </row>
    <row r="987" spans="18:19" ht="12.75">
      <c r="R987" s="32"/>
      <c r="S987" s="32"/>
    </row>
    <row r="988" spans="18:19" ht="12.75">
      <c r="R988" s="32"/>
      <c r="S988" s="32"/>
    </row>
    <row r="989" spans="18:19" ht="12.75">
      <c r="R989" s="32"/>
      <c r="S989" s="32"/>
    </row>
    <row r="990" spans="18:19" ht="12.75">
      <c r="R990" s="32"/>
      <c r="S990" s="32"/>
    </row>
    <row r="991" spans="18:19" ht="12.75">
      <c r="R991" s="32"/>
      <c r="S991" s="32"/>
    </row>
    <row r="992" spans="18:19" ht="12.75">
      <c r="R992" s="32"/>
      <c r="S992" s="32"/>
    </row>
    <row r="993" spans="18:19" ht="12.75">
      <c r="R993" s="32"/>
      <c r="S993" s="32"/>
    </row>
    <row r="994" spans="18:19" ht="12.75">
      <c r="R994" s="32"/>
      <c r="S994" s="32"/>
    </row>
    <row r="995" spans="18:19" ht="12.75">
      <c r="R995" s="32"/>
      <c r="S995" s="32"/>
    </row>
    <row r="996" spans="18:19" ht="12.75">
      <c r="R996" s="32"/>
      <c r="S996" s="32"/>
    </row>
    <row r="997" spans="18:19" ht="12.75">
      <c r="R997" s="32"/>
      <c r="S997" s="32"/>
    </row>
    <row r="998" spans="18:19" ht="12.75">
      <c r="R998" s="32"/>
      <c r="S998" s="32"/>
    </row>
    <row r="999" spans="18:19" ht="12.75">
      <c r="R999" s="32"/>
      <c r="S999" s="32"/>
    </row>
    <row r="1000" spans="18:19" ht="12.75">
      <c r="R1000" s="32"/>
      <c r="S1000" s="32"/>
    </row>
    <row r="1001" spans="18:19" ht="12.75">
      <c r="R1001" s="32"/>
      <c r="S1001" s="32"/>
    </row>
    <row r="1002" spans="18:19" ht="12.75">
      <c r="R1002" s="32"/>
      <c r="S1002" s="32"/>
    </row>
    <row r="1003" spans="18:19" ht="12.75">
      <c r="R1003" s="32"/>
      <c r="S1003" s="32"/>
    </row>
    <row r="1004" spans="18:19" ht="12.75">
      <c r="R1004" s="32"/>
      <c r="S1004" s="32"/>
    </row>
    <row r="1005" spans="18:19" ht="12.75">
      <c r="R1005" s="32"/>
      <c r="S1005" s="32"/>
    </row>
    <row r="1006" spans="18:19" ht="12.75">
      <c r="R1006" s="32"/>
      <c r="S1006" s="32"/>
    </row>
    <row r="1007" spans="18:19" ht="12.75">
      <c r="R1007" s="32"/>
      <c r="S1007" s="32"/>
    </row>
    <row r="1008" spans="18:19" ht="12.75">
      <c r="R1008" s="32"/>
      <c r="S1008" s="32"/>
    </row>
    <row r="1009" spans="18:19" ht="12.75">
      <c r="R1009" s="32"/>
      <c r="S1009" s="32"/>
    </row>
    <row r="1010" spans="18:19" ht="12.75">
      <c r="R1010" s="32"/>
      <c r="S1010" s="32"/>
    </row>
    <row r="1011" spans="18:19" ht="12.75">
      <c r="R1011" s="32"/>
      <c r="S1011" s="32"/>
    </row>
    <row r="1012" spans="18:19" ht="12.75">
      <c r="R1012" s="32"/>
      <c r="S1012" s="32"/>
    </row>
    <row r="1013" spans="18:19" ht="12.75">
      <c r="R1013" s="32"/>
      <c r="S1013" s="32"/>
    </row>
    <row r="1014" spans="18:19" ht="12.75">
      <c r="R1014" s="32"/>
      <c r="S1014" s="32"/>
    </row>
    <row r="1015" spans="18:19" ht="12.75">
      <c r="R1015" s="32"/>
      <c r="S1015" s="32"/>
    </row>
    <row r="1016" spans="18:19" ht="12.75">
      <c r="R1016" s="32"/>
      <c r="S1016" s="32"/>
    </row>
    <row r="1017" spans="18:19" ht="12.75">
      <c r="R1017" s="32"/>
      <c r="S1017" s="32"/>
    </row>
    <row r="1018" spans="18:19" ht="12.75">
      <c r="R1018" s="32"/>
      <c r="S1018" s="32"/>
    </row>
    <row r="1019" spans="18:19" ht="12.75">
      <c r="R1019" s="32"/>
      <c r="S1019" s="32"/>
    </row>
    <row r="1020" spans="18:19" ht="12.75">
      <c r="R1020" s="32"/>
      <c r="S1020" s="32"/>
    </row>
    <row r="1021" spans="18:19" ht="12.75">
      <c r="R1021" s="32"/>
      <c r="S1021" s="32"/>
    </row>
    <row r="1022" spans="18:19" ht="12.75">
      <c r="R1022" s="32"/>
      <c r="S1022" s="32"/>
    </row>
    <row r="1023" spans="18:19" ht="12.75">
      <c r="R1023" s="32"/>
      <c r="S1023" s="32"/>
    </row>
    <row r="1024" spans="18:19" ht="12.75">
      <c r="R1024" s="32"/>
      <c r="S1024" s="32"/>
    </row>
    <row r="1025" spans="18:19" ht="12.75">
      <c r="R1025" s="32"/>
      <c r="S1025" s="32"/>
    </row>
    <row r="1026" spans="18:19" ht="12.75">
      <c r="R1026" s="32"/>
      <c r="S1026" s="32"/>
    </row>
    <row r="1027" spans="18:19" ht="12.75">
      <c r="R1027" s="32"/>
      <c r="S1027" s="32"/>
    </row>
    <row r="1028" spans="18:19" ht="12.75">
      <c r="R1028" s="32"/>
      <c r="S1028" s="32"/>
    </row>
    <row r="1029" spans="18:19" ht="12.75">
      <c r="R1029" s="32"/>
      <c r="S1029" s="32"/>
    </row>
    <row r="1030" spans="18:19" ht="12.75">
      <c r="R1030" s="32"/>
      <c r="S1030" s="32"/>
    </row>
    <row r="1031" spans="18:19" ht="12.75">
      <c r="R1031" s="32"/>
      <c r="S1031" s="32"/>
    </row>
    <row r="1032" spans="18:19" ht="12.75">
      <c r="R1032" s="32"/>
      <c r="S1032" s="32"/>
    </row>
    <row r="1033" spans="18:19" ht="12.75">
      <c r="R1033" s="32"/>
      <c r="S1033" s="32"/>
    </row>
    <row r="1034" spans="18:19" ht="12.75">
      <c r="R1034" s="32"/>
      <c r="S1034" s="32"/>
    </row>
    <row r="1035" spans="18:19" ht="12.75">
      <c r="R1035" s="32"/>
      <c r="S1035" s="32"/>
    </row>
    <row r="1036" spans="18:19" ht="12.75">
      <c r="R1036" s="32"/>
      <c r="S1036" s="32"/>
    </row>
    <row r="1037" spans="18:19" ht="12.75">
      <c r="R1037" s="32"/>
      <c r="S1037" s="32"/>
    </row>
    <row r="1038" spans="18:19" ht="12.75">
      <c r="R1038" s="32"/>
      <c r="S1038" s="32"/>
    </row>
    <row r="1039" spans="18:19" ht="12.75">
      <c r="R1039" s="32"/>
      <c r="S1039" s="32"/>
    </row>
    <row r="1040" spans="18:19" ht="12.75">
      <c r="R1040" s="32"/>
      <c r="S1040" s="32"/>
    </row>
    <row r="1041" spans="18:19" ht="12.75">
      <c r="R1041" s="32"/>
      <c r="S1041" s="32"/>
    </row>
    <row r="1042" spans="18:19" ht="12.75">
      <c r="R1042" s="32"/>
      <c r="S1042" s="32"/>
    </row>
    <row r="1043" spans="18:19" ht="12.75">
      <c r="R1043" s="32"/>
      <c r="S1043" s="32"/>
    </row>
    <row r="1044" spans="18:19" ht="12.75">
      <c r="R1044" s="32"/>
      <c r="S1044" s="32"/>
    </row>
    <row r="1045" spans="18:19" ht="12.75">
      <c r="R1045" s="32"/>
      <c r="S1045" s="32"/>
    </row>
    <row r="1046" spans="18:19" ht="12.75">
      <c r="R1046" s="32"/>
      <c r="S1046" s="32"/>
    </row>
    <row r="1047" spans="18:19" ht="12.75">
      <c r="R1047" s="32"/>
      <c r="S1047" s="32"/>
    </row>
    <row r="1048" spans="18:19" ht="12.75">
      <c r="R1048" s="32"/>
      <c r="S1048" s="32"/>
    </row>
    <row r="1049" spans="18:19" ht="12.75">
      <c r="R1049" s="32"/>
      <c r="S1049" s="32"/>
    </row>
    <row r="1050" spans="18:19" ht="12.75">
      <c r="R1050" s="32"/>
      <c r="S1050" s="32"/>
    </row>
    <row r="1051" spans="18:19" ht="12.75">
      <c r="R1051" s="32"/>
      <c r="S1051" s="32"/>
    </row>
    <row r="1052" spans="18:19" ht="12.75">
      <c r="R1052" s="32"/>
      <c r="S1052" s="32"/>
    </row>
    <row r="1053" spans="18:19" ht="12.75">
      <c r="R1053" s="32"/>
      <c r="S1053" s="32"/>
    </row>
    <row r="1054" spans="18:19" ht="12.75">
      <c r="R1054" s="32"/>
      <c r="S1054" s="32"/>
    </row>
    <row r="1055" spans="18:19" ht="12.75">
      <c r="R1055" s="32"/>
      <c r="S1055" s="32"/>
    </row>
    <row r="1056" spans="18:19" ht="12.75">
      <c r="R1056" s="32"/>
      <c r="S1056" s="32"/>
    </row>
    <row r="1057" spans="18:19" ht="12.75">
      <c r="R1057" s="32"/>
      <c r="S1057" s="32"/>
    </row>
    <row r="1058" spans="18:19" ht="12.75">
      <c r="R1058" s="32"/>
      <c r="S1058" s="32"/>
    </row>
    <row r="1059" spans="18:19" ht="12.75">
      <c r="R1059" s="32"/>
      <c r="S1059" s="32"/>
    </row>
    <row r="1060" spans="18:19" ht="12.75">
      <c r="R1060" s="32"/>
      <c r="S1060" s="32"/>
    </row>
    <row r="1061" spans="18:19" ht="12.75">
      <c r="R1061" s="32"/>
      <c r="S1061" s="32"/>
    </row>
    <row r="1062" spans="18:19" ht="12.75">
      <c r="R1062" s="32"/>
      <c r="S1062" s="32"/>
    </row>
    <row r="1063" spans="18:19" ht="12.75">
      <c r="R1063" s="32"/>
      <c r="S1063" s="32"/>
    </row>
    <row r="1064" spans="18:19" ht="12.75">
      <c r="R1064" s="32"/>
      <c r="S1064" s="32"/>
    </row>
    <row r="1065" spans="18:19" ht="12.75">
      <c r="R1065" s="32"/>
      <c r="S1065" s="32"/>
    </row>
    <row r="1066" spans="18:19" ht="12.75">
      <c r="R1066" s="32"/>
      <c r="S1066" s="32"/>
    </row>
    <row r="1067" spans="18:19" ht="12.75">
      <c r="R1067" s="32"/>
      <c r="S1067" s="32"/>
    </row>
    <row r="1068" spans="18:19" ht="12.75">
      <c r="R1068" s="32"/>
      <c r="S1068" s="32"/>
    </row>
    <row r="1069" spans="18:19" ht="12.75">
      <c r="R1069" s="32"/>
      <c r="S1069" s="32"/>
    </row>
    <row r="1070" spans="18:19" ht="12.75">
      <c r="R1070" s="32"/>
      <c r="S1070" s="32"/>
    </row>
    <row r="1071" spans="18:19" ht="12.75">
      <c r="R1071" s="32"/>
      <c r="S1071" s="32"/>
    </row>
    <row r="1072" spans="18:19" ht="12.75">
      <c r="R1072" s="32"/>
      <c r="S1072" s="32"/>
    </row>
    <row r="1073" spans="18:19" ht="12.75">
      <c r="R1073" s="32"/>
      <c r="S1073" s="32"/>
    </row>
    <row r="1074" spans="18:19" ht="12.75">
      <c r="R1074" s="32"/>
      <c r="S1074" s="32"/>
    </row>
    <row r="1075" spans="18:19" ht="12.75">
      <c r="R1075" s="32"/>
      <c r="S1075" s="32"/>
    </row>
    <row r="1076" spans="18:19" ht="12.75">
      <c r="R1076" s="32"/>
      <c r="S1076" s="32"/>
    </row>
    <row r="1077" spans="18:19" ht="12.75">
      <c r="R1077" s="32"/>
      <c r="S1077" s="32"/>
    </row>
    <row r="1078" spans="18:19" ht="12.75">
      <c r="R1078" s="32"/>
      <c r="S1078" s="32"/>
    </row>
    <row r="1079" spans="18:19" ht="12.75">
      <c r="R1079" s="32"/>
      <c r="S1079" s="32"/>
    </row>
    <row r="1080" spans="18:19" ht="12.75">
      <c r="R1080" s="32"/>
      <c r="S1080" s="32"/>
    </row>
    <row r="1081" spans="18:19" ht="12.75">
      <c r="R1081" s="32"/>
      <c r="S1081" s="32"/>
    </row>
    <row r="1082" spans="18:19" ht="12.75">
      <c r="R1082" s="32"/>
      <c r="S1082" s="32"/>
    </row>
    <row r="1083" spans="18:19" ht="12.75">
      <c r="R1083" s="32"/>
      <c r="S1083" s="32"/>
    </row>
    <row r="1084" spans="18:19" ht="12.75">
      <c r="R1084" s="32"/>
      <c r="S1084" s="32"/>
    </row>
    <row r="1085" spans="18:19" ht="12.75">
      <c r="R1085" s="32"/>
      <c r="S1085" s="32"/>
    </row>
    <row r="1086" spans="18:19" ht="12.75">
      <c r="R1086" s="32"/>
      <c r="S1086" s="32"/>
    </row>
    <row r="1087" spans="18:19" ht="12.75">
      <c r="R1087" s="32"/>
      <c r="S1087" s="32"/>
    </row>
    <row r="1088" spans="18:19" ht="12.75">
      <c r="R1088" s="32"/>
      <c r="S1088" s="32"/>
    </row>
    <row r="1089" spans="18:19" ht="12.75">
      <c r="R1089" s="32"/>
      <c r="S1089" s="32"/>
    </row>
    <row r="1090" spans="18:19" ht="12.75">
      <c r="R1090" s="32"/>
      <c r="S1090" s="32"/>
    </row>
    <row r="1091" spans="18:19" ht="12.75">
      <c r="R1091" s="32"/>
      <c r="S1091" s="32"/>
    </row>
    <row r="1092" spans="18:19" ht="12.75">
      <c r="R1092" s="32"/>
      <c r="S1092" s="32"/>
    </row>
    <row r="1093" spans="18:19" ht="12.75">
      <c r="R1093" s="32"/>
      <c r="S1093" s="32"/>
    </row>
    <row r="1094" spans="18:19" ht="12.75">
      <c r="R1094" s="32"/>
      <c r="S1094" s="32"/>
    </row>
    <row r="1095" spans="18:19" ht="12.75">
      <c r="R1095" s="32"/>
      <c r="S1095" s="32"/>
    </row>
    <row r="1096" spans="18:19" ht="12.75">
      <c r="R1096" s="32"/>
      <c r="S1096" s="32"/>
    </row>
    <row r="1097" spans="18:19" ht="12.75">
      <c r="R1097" s="32"/>
      <c r="S1097" s="32"/>
    </row>
    <row r="1098" spans="18:19" ht="12.75">
      <c r="R1098" s="32"/>
      <c r="S1098" s="32"/>
    </row>
    <row r="1099" spans="18:19" ht="12.75">
      <c r="R1099" s="32"/>
      <c r="S1099" s="32"/>
    </row>
    <row r="1100" spans="18:19" ht="12.75">
      <c r="R1100" s="32"/>
      <c r="S1100" s="32"/>
    </row>
    <row r="1101" spans="18:19" ht="12.75">
      <c r="R1101" s="32"/>
      <c r="S1101" s="32"/>
    </row>
    <row r="1102" spans="18:19" ht="12.75">
      <c r="R1102" s="32"/>
      <c r="S1102" s="32"/>
    </row>
    <row r="1103" spans="18:19" ht="12.75">
      <c r="R1103" s="32"/>
      <c r="S1103" s="32"/>
    </row>
    <row r="1104" spans="18:19" ht="12.75">
      <c r="R1104" s="32"/>
      <c r="S1104" s="32"/>
    </row>
    <row r="1105" spans="18:19" ht="12.75">
      <c r="R1105" s="32"/>
      <c r="S1105" s="32"/>
    </row>
    <row r="1106" spans="18:19" ht="12.75">
      <c r="R1106" s="32"/>
      <c r="S1106" s="32"/>
    </row>
    <row r="1107" spans="18:19" ht="12.75">
      <c r="R1107" s="32"/>
      <c r="S1107" s="32"/>
    </row>
    <row r="1108" spans="18:19" ht="12.75">
      <c r="R1108" s="32"/>
      <c r="S1108" s="32"/>
    </row>
    <row r="1109" spans="18:19" ht="12.75">
      <c r="R1109" s="32"/>
      <c r="S1109" s="32"/>
    </row>
    <row r="1110" spans="18:19" ht="12.75">
      <c r="R1110" s="32"/>
      <c r="S1110" s="32"/>
    </row>
    <row r="1111" spans="18:19" ht="12.75">
      <c r="R1111" s="32"/>
      <c r="S1111" s="32"/>
    </row>
    <row r="1112" spans="18:19" ht="12.75">
      <c r="R1112" s="32"/>
      <c r="S1112" s="32"/>
    </row>
    <row r="1113" spans="18:19" ht="12.75">
      <c r="R1113" s="32"/>
      <c r="S1113" s="32"/>
    </row>
    <row r="1114" spans="18:19" ht="12.75">
      <c r="R1114" s="32"/>
      <c r="S1114" s="32"/>
    </row>
    <row r="1115" spans="18:19" ht="12.75">
      <c r="R1115" s="32"/>
      <c r="S1115" s="32"/>
    </row>
    <row r="1116" spans="18:19" ht="12.75">
      <c r="R1116" s="32"/>
      <c r="S1116" s="32"/>
    </row>
    <row r="1117" spans="18:19" ht="12.75">
      <c r="R1117" s="32"/>
      <c r="S1117" s="32"/>
    </row>
    <row r="1118" spans="18:19" ht="12.75">
      <c r="R1118" s="32"/>
      <c r="S1118" s="32"/>
    </row>
    <row r="1119" spans="18:19" ht="12.75">
      <c r="R1119" s="32"/>
      <c r="S1119" s="32"/>
    </row>
    <row r="1120" spans="18:19" ht="12.75">
      <c r="R1120" s="32"/>
      <c r="S1120" s="32"/>
    </row>
    <row r="1121" spans="18:19" ht="12.75">
      <c r="R1121" s="32"/>
      <c r="S1121" s="32"/>
    </row>
    <row r="1122" spans="18:19" ht="12.75">
      <c r="R1122" s="32"/>
      <c r="S1122" s="32"/>
    </row>
    <row r="1123" spans="18:19" ht="12.75">
      <c r="R1123" s="32"/>
      <c r="S1123" s="32"/>
    </row>
    <row r="1124" spans="18:19" ht="12.75">
      <c r="R1124" s="32"/>
      <c r="S1124" s="32"/>
    </row>
    <row r="1125" spans="18:19" ht="12.75">
      <c r="R1125" s="32"/>
      <c r="S1125" s="32"/>
    </row>
    <row r="1126" spans="18:19" ht="12.75">
      <c r="R1126" s="32"/>
      <c r="S1126" s="32"/>
    </row>
    <row r="1127" spans="18:19" ht="12.75">
      <c r="R1127" s="32"/>
      <c r="S1127" s="32"/>
    </row>
    <row r="1128" spans="18:19" ht="12.75">
      <c r="R1128" s="32"/>
      <c r="S1128" s="32"/>
    </row>
    <row r="1129" spans="18:19" ht="12.75">
      <c r="R1129" s="32"/>
      <c r="S1129" s="32"/>
    </row>
    <row r="1130" spans="18:19" ht="12.75">
      <c r="R1130" s="32"/>
      <c r="S1130" s="32"/>
    </row>
    <row r="1131" spans="18:19" ht="12.75">
      <c r="R1131" s="32"/>
      <c r="S1131" s="32"/>
    </row>
    <row r="1132" spans="18:19" ht="12.75">
      <c r="R1132" s="32"/>
      <c r="S1132" s="32"/>
    </row>
    <row r="1133" spans="18:19" ht="12.75">
      <c r="R1133" s="32"/>
      <c r="S1133" s="32"/>
    </row>
    <row r="1134" spans="18:19" ht="12.75">
      <c r="R1134" s="32"/>
      <c r="S1134" s="32"/>
    </row>
    <row r="1135" spans="18:19" ht="12.75">
      <c r="R1135" s="32"/>
      <c r="S1135" s="32"/>
    </row>
    <row r="1136" spans="18:19" ht="12.75">
      <c r="R1136" s="32"/>
      <c r="S1136" s="32"/>
    </row>
    <row r="1137" spans="18:19" ht="12.75">
      <c r="R1137" s="32"/>
      <c r="S1137" s="32"/>
    </row>
    <row r="1138" spans="18:19" ht="12.75">
      <c r="R1138" s="32"/>
      <c r="S1138" s="32"/>
    </row>
    <row r="1139" spans="18:19" ht="12.75">
      <c r="R1139" s="32"/>
      <c r="S1139" s="32"/>
    </row>
    <row r="1140" spans="18:19" ht="12.75">
      <c r="R1140" s="32"/>
      <c r="S1140" s="32"/>
    </row>
    <row r="1141" spans="18:19" ht="12.75">
      <c r="R1141" s="32"/>
      <c r="S1141" s="32"/>
    </row>
    <row r="1142" spans="18:19" ht="12.75">
      <c r="R1142" s="32"/>
      <c r="S1142" s="32"/>
    </row>
    <row r="1143" spans="18:19" ht="12.75">
      <c r="R1143" s="32"/>
      <c r="S1143" s="32"/>
    </row>
    <row r="1144" spans="18:19" ht="12.75">
      <c r="R1144" s="32"/>
      <c r="S1144" s="32"/>
    </row>
    <row r="1145" spans="18:19" ht="12.75">
      <c r="R1145" s="32"/>
      <c r="S1145" s="32"/>
    </row>
    <row r="1146" spans="18:19" ht="12.75">
      <c r="R1146" s="32"/>
      <c r="S1146" s="32"/>
    </row>
    <row r="1147" spans="18:19" ht="12.75">
      <c r="R1147" s="32"/>
      <c r="S1147" s="32"/>
    </row>
    <row r="1148" spans="18:19" ht="12.75">
      <c r="R1148" s="32"/>
      <c r="S1148" s="32"/>
    </row>
    <row r="1149" spans="18:19" ht="12.75">
      <c r="R1149" s="32"/>
      <c r="S1149" s="32"/>
    </row>
    <row r="1150" spans="18:19" ht="12.75">
      <c r="R1150" s="32"/>
      <c r="S1150" s="32"/>
    </row>
    <row r="1151" spans="18:19" ht="12.75">
      <c r="R1151" s="32"/>
      <c r="S1151" s="32"/>
    </row>
    <row r="1152" spans="18:19" ht="12.75">
      <c r="R1152" s="32"/>
      <c r="S1152" s="32"/>
    </row>
    <row r="1153" spans="18:19" ht="12.75">
      <c r="R1153" s="32"/>
      <c r="S1153" s="32"/>
    </row>
    <row r="1154" spans="18:19" ht="12.75">
      <c r="R1154" s="32"/>
      <c r="S1154" s="32"/>
    </row>
    <row r="1155" spans="18:19" ht="12.75">
      <c r="R1155" s="32"/>
      <c r="S1155" s="32"/>
    </row>
    <row r="1156" spans="18:19" ht="12.75">
      <c r="R1156" s="32"/>
      <c r="S1156" s="32"/>
    </row>
    <row r="1157" spans="18:19" ht="12.75">
      <c r="R1157" s="32"/>
      <c r="S1157" s="32"/>
    </row>
    <row r="1158" spans="18:19" ht="12.75">
      <c r="R1158" s="32"/>
      <c r="S1158" s="32"/>
    </row>
    <row r="1159" spans="18:19" ht="12.75">
      <c r="R1159" s="32"/>
      <c r="S1159" s="32"/>
    </row>
    <row r="1160" spans="18:19" ht="12.75">
      <c r="R1160" s="32"/>
      <c r="S1160" s="32"/>
    </row>
    <row r="1161" spans="18:19" ht="12.75">
      <c r="R1161" s="32"/>
      <c r="S1161" s="32"/>
    </row>
    <row r="1162" spans="18:19" ht="12.75">
      <c r="R1162" s="32"/>
      <c r="S1162" s="32"/>
    </row>
    <row r="1163" spans="18:19" ht="12.75">
      <c r="R1163" s="32"/>
      <c r="S1163" s="32"/>
    </row>
    <row r="1164" spans="18:19" ht="12.75">
      <c r="R1164" s="32"/>
      <c r="S1164" s="32"/>
    </row>
    <row r="1165" spans="18:19" ht="12.75">
      <c r="R1165" s="32"/>
      <c r="S1165" s="32"/>
    </row>
    <row r="1166" spans="18:19" ht="12.75">
      <c r="R1166" s="32"/>
      <c r="S1166" s="32"/>
    </row>
    <row r="1167" spans="18:19" ht="12.75">
      <c r="R1167" s="32"/>
      <c r="S1167" s="32"/>
    </row>
    <row r="1168" spans="18:19" ht="12.75">
      <c r="R1168" s="32"/>
      <c r="S1168" s="32"/>
    </row>
    <row r="1169" spans="18:19" ht="12.75">
      <c r="R1169" s="32"/>
      <c r="S1169" s="32"/>
    </row>
    <row r="1170" spans="18:19" ht="12.75">
      <c r="R1170" s="32"/>
      <c r="S1170" s="32"/>
    </row>
    <row r="1171" spans="18:19" ht="12.75">
      <c r="R1171" s="32"/>
      <c r="S1171" s="32"/>
    </row>
    <row r="1172" spans="18:19" ht="12.75">
      <c r="R1172" s="32"/>
      <c r="S1172" s="32"/>
    </row>
    <row r="1173" spans="18:19" ht="12.75">
      <c r="R1173" s="32"/>
      <c r="S1173" s="32"/>
    </row>
    <row r="1174" spans="18:19" ht="12.75">
      <c r="R1174" s="32"/>
      <c r="S1174" s="32"/>
    </row>
    <row r="1175" spans="18:19" ht="12.75">
      <c r="R1175" s="32"/>
      <c r="S1175" s="32"/>
    </row>
    <row r="1176" spans="18:19" ht="12.75">
      <c r="R1176" s="32"/>
      <c r="S1176" s="32"/>
    </row>
    <row r="1177" spans="18:19" ht="12.75">
      <c r="R1177" s="32"/>
      <c r="S1177" s="32"/>
    </row>
    <row r="1178" spans="18:19" ht="12.75">
      <c r="R1178" s="32"/>
      <c r="S1178" s="32"/>
    </row>
    <row r="1179" spans="18:19" ht="12.75">
      <c r="R1179" s="32"/>
      <c r="S1179" s="32"/>
    </row>
    <row r="1180" spans="18:19" ht="12.75">
      <c r="R1180" s="32"/>
      <c r="S1180" s="32"/>
    </row>
    <row r="1181" spans="18:19" ht="12.75">
      <c r="R1181" s="32"/>
      <c r="S1181" s="32"/>
    </row>
    <row r="1182" spans="18:19" ht="12.75">
      <c r="R1182" s="32"/>
      <c r="S1182" s="32"/>
    </row>
    <row r="1183" spans="18:19" ht="12.75">
      <c r="R1183" s="32"/>
      <c r="S1183" s="32"/>
    </row>
    <row r="1184" spans="18:19" ht="12.75">
      <c r="R1184" s="32"/>
      <c r="S1184" s="32"/>
    </row>
    <row r="1185" spans="18:19" ht="12.75">
      <c r="R1185" s="32"/>
      <c r="S1185" s="32"/>
    </row>
    <row r="1186" spans="18:19" ht="12.75">
      <c r="R1186" s="32"/>
      <c r="S1186" s="32"/>
    </row>
    <row r="1187" spans="18:19" ht="12.75">
      <c r="R1187" s="32"/>
      <c r="S1187" s="32"/>
    </row>
    <row r="1188" spans="18:19" ht="12.75">
      <c r="R1188" s="32"/>
      <c r="S1188" s="32"/>
    </row>
    <row r="1189" spans="18:19" ht="12.75">
      <c r="R1189" s="32"/>
      <c r="S1189" s="32"/>
    </row>
    <row r="1190" spans="18:19" ht="12.75">
      <c r="R1190" s="32"/>
      <c r="S1190" s="32"/>
    </row>
    <row r="1191" spans="18:19" ht="12.75">
      <c r="R1191" s="32"/>
      <c r="S1191" s="32"/>
    </row>
    <row r="1192" spans="18:19" ht="12.75">
      <c r="R1192" s="32"/>
      <c r="S1192" s="32"/>
    </row>
    <row r="1193" spans="18:19" ht="12.75">
      <c r="R1193" s="32"/>
      <c r="S1193" s="32"/>
    </row>
    <row r="1194" spans="18:19" ht="12.75">
      <c r="R1194" s="32"/>
      <c r="S1194" s="32"/>
    </row>
    <row r="1195" spans="18:19" ht="12.75">
      <c r="R1195" s="32"/>
      <c r="S1195" s="32"/>
    </row>
    <row r="1196" spans="18:19" ht="12.75">
      <c r="R1196" s="32"/>
      <c r="S1196" s="32"/>
    </row>
    <row r="1197" spans="18:19" ht="12.75">
      <c r="R1197" s="32"/>
      <c r="S1197" s="32"/>
    </row>
    <row r="1198" spans="18:19" ht="12.75">
      <c r="R1198" s="32"/>
      <c r="S1198" s="32"/>
    </row>
    <row r="1199" spans="18:19" ht="12.75">
      <c r="R1199" s="32"/>
      <c r="S1199" s="32"/>
    </row>
    <row r="1200" spans="18:19" ht="12.75">
      <c r="R1200" s="32"/>
      <c r="S1200" s="32"/>
    </row>
    <row r="1201" spans="18:19" ht="12.75">
      <c r="R1201" s="32"/>
      <c r="S1201" s="32"/>
    </row>
    <row r="1202" spans="18:19" ht="12.75">
      <c r="R1202" s="32"/>
      <c r="S1202" s="32"/>
    </row>
    <row r="1203" spans="18:19" ht="12.75">
      <c r="R1203" s="32"/>
      <c r="S1203" s="32"/>
    </row>
    <row r="1204" spans="18:19" ht="12.75">
      <c r="R1204" s="32"/>
      <c r="S1204" s="32"/>
    </row>
    <row r="1205" spans="18:19" ht="12.75">
      <c r="R1205" s="32"/>
      <c r="S1205" s="32"/>
    </row>
    <row r="1206" spans="18:19" ht="12.75">
      <c r="R1206" s="32"/>
      <c r="S1206" s="32"/>
    </row>
    <row r="1207" spans="18:19" ht="12.75">
      <c r="R1207" s="32"/>
      <c r="S1207" s="32"/>
    </row>
    <row r="1208" spans="18:19" ht="12.75">
      <c r="R1208" s="32"/>
      <c r="S1208" s="32"/>
    </row>
    <row r="1209" spans="18:19" ht="12.75">
      <c r="R1209" s="32"/>
      <c r="S1209" s="32"/>
    </row>
    <row r="1210" spans="18:19" ht="12.75">
      <c r="R1210" s="32"/>
      <c r="S1210" s="32"/>
    </row>
    <row r="1211" spans="18:19" ht="12.75">
      <c r="R1211" s="32"/>
      <c r="S1211" s="32"/>
    </row>
    <row r="1212" spans="18:19" ht="12.75">
      <c r="R1212" s="32"/>
      <c r="S1212" s="32"/>
    </row>
    <row r="1213" spans="18:19" ht="12.75">
      <c r="R1213" s="32"/>
      <c r="S1213" s="32"/>
    </row>
    <row r="1214" spans="18:19" ht="12.75">
      <c r="R1214" s="32"/>
      <c r="S1214" s="32"/>
    </row>
    <row r="1215" spans="18:19" ht="12.75">
      <c r="R1215" s="32"/>
      <c r="S1215" s="32"/>
    </row>
    <row r="1216" spans="18:19" ht="12.75">
      <c r="R1216" s="32"/>
      <c r="S1216" s="32"/>
    </row>
    <row r="1217" spans="18:19" ht="12.75">
      <c r="R1217" s="32"/>
      <c r="S1217" s="32"/>
    </row>
    <row r="1218" spans="18:19" ht="12.75">
      <c r="R1218" s="32"/>
      <c r="S1218" s="32"/>
    </row>
    <row r="1219" spans="18:19" ht="12.75">
      <c r="R1219" s="32"/>
      <c r="S1219" s="32"/>
    </row>
    <row r="1220" spans="18:19" ht="12.75">
      <c r="R1220" s="32"/>
      <c r="S1220" s="32"/>
    </row>
    <row r="1221" spans="18:19" ht="12.75">
      <c r="R1221" s="32"/>
      <c r="S1221" s="32"/>
    </row>
    <row r="1222" spans="18:19" ht="12.75">
      <c r="R1222" s="32"/>
      <c r="S1222" s="32"/>
    </row>
    <row r="1223" spans="18:19" ht="12.75">
      <c r="R1223" s="32"/>
      <c r="S1223" s="32"/>
    </row>
    <row r="1224" spans="18:19" ht="12.75">
      <c r="R1224" s="32"/>
      <c r="S1224" s="32"/>
    </row>
    <row r="1225" spans="18:19" ht="12.75">
      <c r="R1225" s="32"/>
      <c r="S1225" s="32"/>
    </row>
    <row r="1226" spans="18:19" ht="12.75">
      <c r="R1226" s="32"/>
      <c r="S1226" s="32"/>
    </row>
    <row r="1227" spans="18:19" ht="12.75">
      <c r="R1227" s="32"/>
      <c r="S1227" s="32"/>
    </row>
    <row r="1228" spans="18:19" ht="12.75">
      <c r="R1228" s="32"/>
      <c r="S1228" s="32"/>
    </row>
    <row r="1229" spans="18:19" ht="12.75">
      <c r="R1229" s="32"/>
      <c r="S1229" s="32"/>
    </row>
    <row r="1230" spans="18:19" ht="12.75">
      <c r="R1230" s="32"/>
      <c r="S1230" s="32"/>
    </row>
    <row r="1231" spans="18:19" ht="12.75">
      <c r="R1231" s="32"/>
      <c r="S1231" s="32"/>
    </row>
    <row r="1232" spans="18:19" ht="12.75">
      <c r="R1232" s="32"/>
      <c r="S1232" s="32"/>
    </row>
    <row r="1233" spans="18:19" ht="12.75">
      <c r="R1233" s="32"/>
      <c r="S1233" s="32"/>
    </row>
    <row r="1234" spans="18:19" ht="12.75">
      <c r="R1234" s="32"/>
      <c r="S1234" s="32"/>
    </row>
    <row r="1235" spans="18:19" ht="12.75">
      <c r="R1235" s="32"/>
      <c r="S1235" s="32"/>
    </row>
    <row r="1236" spans="18:19" ht="12.75">
      <c r="R1236" s="32"/>
      <c r="S1236" s="32"/>
    </row>
    <row r="1237" spans="18:19" ht="12.75">
      <c r="R1237" s="32"/>
      <c r="S1237" s="32"/>
    </row>
    <row r="1238" spans="18:19" ht="12.75">
      <c r="R1238" s="32"/>
      <c r="S1238" s="32"/>
    </row>
    <row r="1239" spans="18:19" ht="12.75">
      <c r="R1239" s="32"/>
      <c r="S1239" s="32"/>
    </row>
    <row r="1240" spans="18:19" ht="12.75">
      <c r="R1240" s="32"/>
      <c r="S1240" s="32"/>
    </row>
    <row r="1241" spans="18:19" ht="12.75">
      <c r="R1241" s="32"/>
      <c r="S1241" s="32"/>
    </row>
    <row r="1242" spans="18:19" ht="12.75">
      <c r="R1242" s="32"/>
      <c r="S1242" s="32"/>
    </row>
    <row r="1243" spans="18:19" ht="12.75">
      <c r="R1243" s="32"/>
      <c r="S1243" s="32"/>
    </row>
    <row r="1244" spans="18:19" ht="12.75">
      <c r="R1244" s="32"/>
      <c r="S1244" s="32"/>
    </row>
    <row r="1245" spans="18:19" ht="12.75">
      <c r="R1245" s="32"/>
      <c r="S1245" s="32"/>
    </row>
    <row r="1246" spans="18:19" ht="12.75">
      <c r="R1246" s="32"/>
      <c r="S1246" s="32"/>
    </row>
    <row r="1247" spans="18:19" ht="12.75">
      <c r="R1247" s="32"/>
      <c r="S1247" s="32"/>
    </row>
    <row r="1248" spans="18:19" ht="12.75">
      <c r="R1248" s="32"/>
      <c r="S1248" s="32"/>
    </row>
    <row r="1249" spans="18:19" ht="12.75">
      <c r="R1249" s="32"/>
      <c r="S1249" s="32"/>
    </row>
    <row r="1250" spans="18:19" ht="12.75">
      <c r="R1250" s="32"/>
      <c r="S1250" s="32"/>
    </row>
    <row r="1251" spans="18:19" ht="12.75">
      <c r="R1251" s="32"/>
      <c r="S1251" s="32"/>
    </row>
    <row r="1252" spans="18:19" ht="12.75">
      <c r="R1252" s="32"/>
      <c r="S1252" s="32"/>
    </row>
    <row r="1253" spans="18:19" ht="12.75">
      <c r="R1253" s="32"/>
      <c r="S1253" s="32"/>
    </row>
    <row r="1254" spans="18:19" ht="12.75">
      <c r="R1254" s="32"/>
      <c r="S1254" s="32"/>
    </row>
    <row r="1255" spans="18:19" ht="12.75">
      <c r="R1255" s="32"/>
      <c r="S1255" s="32"/>
    </row>
    <row r="1256" spans="18:19" ht="12.75">
      <c r="R1256" s="32"/>
      <c r="S1256" s="32"/>
    </row>
    <row r="1257" spans="18:19" ht="12.75">
      <c r="R1257" s="32"/>
      <c r="S1257" s="32"/>
    </row>
    <row r="1258" spans="18:19" ht="12.75">
      <c r="R1258" s="32"/>
      <c r="S1258" s="32"/>
    </row>
    <row r="1259" spans="18:19" ht="12.75">
      <c r="R1259" s="32"/>
      <c r="S1259" s="32"/>
    </row>
    <row r="1260" spans="18:19" ht="12.75">
      <c r="R1260" s="32"/>
      <c r="S1260" s="32"/>
    </row>
    <row r="1261" spans="18:19" ht="12.75">
      <c r="R1261" s="32"/>
      <c r="S1261" s="32"/>
    </row>
    <row r="1262" spans="18:19" ht="12.75">
      <c r="R1262" s="32"/>
      <c r="S1262" s="32"/>
    </row>
    <row r="1263" spans="18:19" ht="12.75">
      <c r="R1263" s="32"/>
      <c r="S1263" s="32"/>
    </row>
    <row r="1264" spans="18:19" ht="12.75">
      <c r="R1264" s="32"/>
      <c r="S1264" s="32"/>
    </row>
    <row r="1265" spans="18:19" ht="12.75">
      <c r="R1265" s="32"/>
      <c r="S1265" s="32"/>
    </row>
    <row r="1266" spans="18:19" ht="12.75">
      <c r="R1266" s="32"/>
      <c r="S1266" s="32"/>
    </row>
    <row r="1267" spans="18:19" ht="12.75">
      <c r="R1267" s="32"/>
      <c r="S1267" s="32"/>
    </row>
    <row r="1268" spans="18:19" ht="12.75">
      <c r="R1268" s="32"/>
      <c r="S1268" s="32"/>
    </row>
    <row r="1269" spans="18:19" ht="12.75">
      <c r="R1269" s="32"/>
      <c r="S1269" s="32"/>
    </row>
    <row r="1270" spans="18:19" ht="12.75">
      <c r="R1270" s="32"/>
      <c r="S1270" s="32"/>
    </row>
    <row r="1271" spans="18:19" ht="12.75">
      <c r="R1271" s="32"/>
      <c r="S1271" s="32"/>
    </row>
    <row r="1272" spans="18:19" ht="12.75">
      <c r="R1272" s="32"/>
      <c r="S1272" s="32"/>
    </row>
    <row r="1273" spans="18:19" ht="12.75">
      <c r="R1273" s="32"/>
      <c r="S1273" s="32"/>
    </row>
    <row r="1274" spans="18:19" ht="12.75">
      <c r="R1274" s="32"/>
      <c r="S1274" s="32"/>
    </row>
    <row r="1275" spans="18:19" ht="12.75">
      <c r="R1275" s="32"/>
      <c r="S1275" s="32"/>
    </row>
    <row r="1276" spans="18:19" ht="12.75">
      <c r="R1276" s="32"/>
      <c r="S1276" s="32"/>
    </row>
    <row r="1277" spans="18:19" ht="12.75">
      <c r="R1277" s="32"/>
      <c r="S1277" s="32"/>
    </row>
    <row r="1278" spans="18:19" ht="12.75">
      <c r="R1278" s="32"/>
      <c r="S1278" s="32"/>
    </row>
    <row r="1279" spans="18:19" ht="12.75">
      <c r="R1279" s="32"/>
      <c r="S1279" s="32"/>
    </row>
    <row r="1280" spans="18:19" ht="12.75">
      <c r="R1280" s="32"/>
      <c r="S1280" s="32"/>
    </row>
    <row r="1281" spans="18:19" ht="12.75">
      <c r="R1281" s="32"/>
      <c r="S1281" s="32"/>
    </row>
    <row r="1282" spans="18:19" ht="12.75">
      <c r="R1282" s="32"/>
      <c r="S1282" s="32"/>
    </row>
    <row r="1283" spans="18:19" ht="12.75">
      <c r="R1283" s="32"/>
      <c r="S1283" s="32"/>
    </row>
    <row r="1284" spans="18:19" ht="12.75">
      <c r="R1284" s="32"/>
      <c r="S1284" s="32"/>
    </row>
    <row r="1285" spans="18:19" ht="12.75">
      <c r="R1285" s="32"/>
      <c r="S1285" s="32"/>
    </row>
    <row r="1286" spans="18:19" ht="12.75">
      <c r="R1286" s="32"/>
      <c r="S1286" s="32"/>
    </row>
    <row r="1287" spans="18:19" ht="12.75">
      <c r="R1287" s="32"/>
      <c r="S1287" s="32"/>
    </row>
    <row r="1288" spans="18:19" ht="12.75">
      <c r="R1288" s="32"/>
      <c r="S1288" s="32"/>
    </row>
    <row r="1289" spans="18:19" ht="12.75">
      <c r="R1289" s="32"/>
      <c r="S1289" s="32"/>
    </row>
    <row r="1290" spans="18:19" ht="12.75">
      <c r="R1290" s="32"/>
      <c r="S1290" s="32"/>
    </row>
    <row r="1291" spans="18:19" ht="12.75">
      <c r="R1291" s="32"/>
      <c r="S1291" s="32"/>
    </row>
    <row r="1292" spans="18:19" ht="12.75">
      <c r="R1292" s="32"/>
      <c r="S1292" s="32"/>
    </row>
    <row r="1293" spans="18:19" ht="12.75">
      <c r="R1293" s="32"/>
      <c r="S1293" s="32"/>
    </row>
    <row r="1294" spans="18:19" ht="12.75">
      <c r="R1294" s="32"/>
      <c r="S1294" s="32"/>
    </row>
    <row r="1295" spans="18:19" ht="12.75">
      <c r="R1295" s="32"/>
      <c r="S1295" s="32"/>
    </row>
    <row r="1296" spans="18:19" ht="12.75">
      <c r="R1296" s="32"/>
      <c r="S1296" s="32"/>
    </row>
    <row r="1297" spans="18:19" ht="12.75">
      <c r="R1297" s="32"/>
      <c r="S1297" s="32"/>
    </row>
    <row r="1298" spans="18:19" ht="12.75">
      <c r="R1298" s="32"/>
      <c r="S1298" s="32"/>
    </row>
    <row r="1299" spans="18:19" ht="12.75">
      <c r="R1299" s="32"/>
      <c r="S1299" s="32"/>
    </row>
    <row r="1300" spans="18:19" ht="12.75">
      <c r="R1300" s="32"/>
      <c r="S1300" s="32"/>
    </row>
    <row r="1301" spans="18:19" ht="12.75">
      <c r="R1301" s="32"/>
      <c r="S1301" s="32"/>
    </row>
    <row r="1302" spans="18:19" ht="12.75">
      <c r="R1302" s="32"/>
      <c r="S1302" s="32"/>
    </row>
    <row r="1303" spans="18:19" ht="12.75">
      <c r="R1303" s="32"/>
      <c r="S1303" s="32"/>
    </row>
    <row r="1304" spans="18:19" ht="12.75">
      <c r="R1304" s="32"/>
      <c r="S1304" s="32"/>
    </row>
    <row r="1305" spans="18:19" ht="12.75">
      <c r="R1305" s="32"/>
      <c r="S1305" s="32"/>
    </row>
    <row r="1306" spans="18:19" ht="12.75">
      <c r="R1306" s="32"/>
      <c r="S1306" s="32"/>
    </row>
    <row r="1307" spans="18:19" ht="12.75">
      <c r="R1307" s="32"/>
      <c r="S1307" s="32"/>
    </row>
    <row r="1308" spans="18:19" ht="12.75">
      <c r="R1308" s="32"/>
      <c r="S1308" s="32"/>
    </row>
    <row r="1309" spans="18:19" ht="12.75">
      <c r="R1309" s="32"/>
      <c r="S1309" s="32"/>
    </row>
    <row r="1310" spans="18:19" ht="12.75">
      <c r="R1310" s="32"/>
      <c r="S1310" s="32"/>
    </row>
    <row r="1311" spans="18:19" ht="12.75">
      <c r="R1311" s="32"/>
      <c r="S1311" s="32"/>
    </row>
    <row r="1312" spans="18:19" ht="12.75">
      <c r="R1312" s="32"/>
      <c r="S1312" s="32"/>
    </row>
    <row r="1313" spans="18:19" ht="12.75">
      <c r="R1313" s="32"/>
      <c r="S1313" s="32"/>
    </row>
    <row r="1314" spans="18:19" ht="12.75">
      <c r="R1314" s="32"/>
      <c r="S1314" s="32"/>
    </row>
    <row r="1315" spans="18:19" ht="12.75">
      <c r="R1315" s="32"/>
      <c r="S1315" s="32"/>
    </row>
    <row r="1316" spans="18:19" ht="12.75">
      <c r="R1316" s="32"/>
      <c r="S1316" s="32"/>
    </row>
    <row r="1317" spans="18:19" ht="12.75">
      <c r="R1317" s="32"/>
      <c r="S1317" s="32"/>
    </row>
    <row r="1318" spans="18:19" ht="12.75">
      <c r="R1318" s="32"/>
      <c r="S1318" s="32"/>
    </row>
    <row r="1319" spans="18:19" ht="12.75">
      <c r="R1319" s="32"/>
      <c r="S1319" s="32"/>
    </row>
    <row r="1320" spans="18:19" ht="12.75">
      <c r="R1320" s="32"/>
      <c r="S1320" s="32"/>
    </row>
    <row r="1321" spans="18:19" ht="12.75">
      <c r="R1321" s="32"/>
      <c r="S1321" s="32"/>
    </row>
    <row r="1322" spans="18:19" ht="12.75">
      <c r="R1322" s="32"/>
      <c r="S1322" s="32"/>
    </row>
    <row r="1323" spans="18:19" ht="12.75">
      <c r="R1323" s="32"/>
      <c r="S1323" s="32"/>
    </row>
    <row r="1324" spans="18:19" ht="12.75">
      <c r="R1324" s="32"/>
      <c r="S1324" s="32"/>
    </row>
    <row r="1325" spans="18:19" ht="12.75">
      <c r="R1325" s="32"/>
      <c r="S1325" s="32"/>
    </row>
    <row r="1326" spans="18:19" ht="12.75">
      <c r="R1326" s="32"/>
      <c r="S1326" s="32"/>
    </row>
    <row r="1327" spans="18:19" ht="12.75">
      <c r="R1327" s="32"/>
      <c r="S1327" s="32"/>
    </row>
    <row r="1328" spans="18:19" ht="12.75">
      <c r="R1328" s="32"/>
      <c r="S1328" s="32"/>
    </row>
    <row r="1329" spans="18:19" ht="12.75">
      <c r="R1329" s="32"/>
      <c r="S1329" s="32"/>
    </row>
    <row r="1330" spans="18:19" ht="12.75">
      <c r="R1330" s="32"/>
      <c r="S1330" s="32"/>
    </row>
    <row r="1331" spans="18:19" ht="12.75">
      <c r="R1331" s="32"/>
      <c r="S1331" s="32"/>
    </row>
    <row r="1332" spans="18:19" ht="12.75">
      <c r="R1332" s="32"/>
      <c r="S1332" s="32"/>
    </row>
    <row r="1333" spans="18:19" ht="12.75">
      <c r="R1333" s="32"/>
      <c r="S1333" s="32"/>
    </row>
    <row r="1334" spans="18:19" ht="12.75">
      <c r="R1334" s="32"/>
      <c r="S1334" s="32"/>
    </row>
    <row r="1335" spans="18:19" ht="12.75">
      <c r="R1335" s="32"/>
      <c r="S1335" s="32"/>
    </row>
    <row r="1336" spans="18:19" ht="12.75">
      <c r="R1336" s="32"/>
      <c r="S1336" s="32"/>
    </row>
    <row r="1337" spans="18:19" ht="12.75">
      <c r="R1337" s="32"/>
      <c r="S1337" s="32"/>
    </row>
    <row r="1338" spans="18:19" ht="12.75">
      <c r="R1338" s="32"/>
      <c r="S1338" s="32"/>
    </row>
    <row r="1339" spans="18:19" ht="12.75">
      <c r="R1339" s="32"/>
      <c r="S1339" s="32"/>
    </row>
    <row r="1340" spans="18:19" ht="12.75">
      <c r="R1340" s="32"/>
      <c r="S1340" s="32"/>
    </row>
    <row r="1341" spans="18:19" ht="12.75">
      <c r="R1341" s="32"/>
      <c r="S1341" s="32"/>
    </row>
    <row r="1342" spans="18:19" ht="12.75">
      <c r="R1342" s="32"/>
      <c r="S1342" s="32"/>
    </row>
    <row r="1343" spans="18:19" ht="12.75">
      <c r="R1343" s="32"/>
      <c r="S1343" s="32"/>
    </row>
    <row r="1344" spans="18:19" ht="12.75">
      <c r="R1344" s="32"/>
      <c r="S1344" s="32"/>
    </row>
    <row r="1345" spans="18:19" ht="12.75">
      <c r="R1345" s="32"/>
      <c r="S1345" s="32"/>
    </row>
    <row r="1346" spans="18:19" ht="12.75">
      <c r="R1346" s="32"/>
      <c r="S1346" s="32"/>
    </row>
    <row r="1347" spans="18:19" ht="12.75">
      <c r="R1347" s="32"/>
      <c r="S1347" s="32"/>
    </row>
    <row r="1348" spans="18:19" ht="12.75">
      <c r="R1348" s="32"/>
      <c r="S1348" s="32"/>
    </row>
    <row r="1349" spans="18:19" ht="12.75">
      <c r="R1349" s="32"/>
      <c r="S1349" s="32"/>
    </row>
    <row r="1350" spans="18:19" ht="12.75">
      <c r="R1350" s="32"/>
      <c r="S1350" s="32"/>
    </row>
    <row r="1351" spans="18:19" ht="12.75">
      <c r="R1351" s="32"/>
      <c r="S1351" s="32"/>
    </row>
    <row r="1352" spans="18:19" ht="12.75">
      <c r="R1352" s="32"/>
      <c r="S1352" s="32"/>
    </row>
    <row r="1353" spans="18:19" ht="12.75">
      <c r="R1353" s="32"/>
      <c r="S1353" s="32"/>
    </row>
    <row r="1354" spans="18:19" ht="12.75">
      <c r="R1354" s="32"/>
      <c r="S1354" s="32"/>
    </row>
    <row r="1355" spans="18:19" ht="12.75">
      <c r="R1355" s="32"/>
      <c r="S1355" s="32"/>
    </row>
    <row r="1356" spans="18:19" ht="12.75">
      <c r="R1356" s="32"/>
      <c r="S1356" s="32"/>
    </row>
    <row r="1357" spans="18:19" ht="12.75">
      <c r="R1357" s="32"/>
      <c r="S1357" s="32"/>
    </row>
    <row r="1358" spans="18:19" ht="12.75">
      <c r="R1358" s="32"/>
      <c r="S1358" s="32"/>
    </row>
    <row r="1359" spans="18:19" ht="12.75">
      <c r="R1359" s="32"/>
      <c r="S1359" s="32"/>
    </row>
    <row r="1360" spans="18:19" ht="12.75">
      <c r="R1360" s="32"/>
      <c r="S1360" s="32"/>
    </row>
    <row r="1361" spans="18:19" ht="12.75">
      <c r="R1361" s="32"/>
      <c r="S1361" s="32"/>
    </row>
    <row r="1362" spans="18:19" ht="12.75">
      <c r="R1362" s="32"/>
      <c r="S1362" s="32"/>
    </row>
    <row r="1363" spans="18:19" ht="12.75">
      <c r="R1363" s="32"/>
      <c r="S1363" s="32"/>
    </row>
    <row r="1364" spans="18:19" ht="12.75">
      <c r="R1364" s="32"/>
      <c r="S1364" s="32"/>
    </row>
    <row r="1365" spans="18:19" ht="12.75">
      <c r="R1365" s="32"/>
      <c r="S1365" s="32"/>
    </row>
    <row r="1366" spans="18:19" ht="12.75">
      <c r="R1366" s="32"/>
      <c r="S1366" s="32"/>
    </row>
    <row r="1367" spans="18:19" ht="12.75">
      <c r="R1367" s="32"/>
      <c r="S1367" s="32"/>
    </row>
    <row r="1368" spans="18:19" ht="12.75">
      <c r="R1368" s="32"/>
      <c r="S1368" s="32"/>
    </row>
    <row r="1369" spans="18:19" ht="12.75">
      <c r="R1369" s="32"/>
      <c r="S1369" s="32"/>
    </row>
    <row r="1370" spans="18:19" ht="12.75">
      <c r="R1370" s="32"/>
      <c r="S1370" s="32"/>
    </row>
    <row r="1371" spans="18:19" ht="12.75">
      <c r="R1371" s="32"/>
      <c r="S1371" s="32"/>
    </row>
    <row r="1372" spans="18:19" ht="12.75">
      <c r="R1372" s="32"/>
      <c r="S1372" s="32"/>
    </row>
    <row r="1373" spans="18:19" ht="12.75">
      <c r="R1373" s="32"/>
      <c r="S1373" s="32"/>
    </row>
    <row r="1374" spans="18:19" ht="12.75">
      <c r="R1374" s="32"/>
      <c r="S1374" s="32"/>
    </row>
    <row r="1375" spans="18:19" ht="12.75">
      <c r="R1375" s="32"/>
      <c r="S1375" s="32"/>
    </row>
    <row r="1376" spans="18:19" ht="12.75">
      <c r="R1376" s="32"/>
      <c r="S1376" s="32"/>
    </row>
    <row r="1377" spans="18:19" ht="12.75">
      <c r="R1377" s="32"/>
      <c r="S1377" s="32"/>
    </row>
    <row r="1378" spans="18:19" ht="12.75">
      <c r="R1378" s="32"/>
      <c r="S1378" s="32"/>
    </row>
    <row r="1379" spans="18:19" ht="12.75">
      <c r="R1379" s="32"/>
      <c r="S1379" s="32"/>
    </row>
    <row r="1380" spans="18:19" ht="12.75">
      <c r="R1380" s="32"/>
      <c r="S1380" s="32"/>
    </row>
    <row r="1381" spans="18:19" ht="12.75">
      <c r="R1381" s="32"/>
      <c r="S1381" s="32"/>
    </row>
    <row r="1382" spans="18:19" ht="12.75">
      <c r="R1382" s="32"/>
      <c r="S1382" s="32"/>
    </row>
    <row r="1383" spans="18:19" ht="12.75">
      <c r="R1383" s="32"/>
      <c r="S1383" s="32"/>
    </row>
    <row r="1384" spans="18:19" ht="12.75">
      <c r="R1384" s="32"/>
      <c r="S1384" s="32"/>
    </row>
    <row r="1385" spans="18:19" ht="12.75">
      <c r="R1385" s="32"/>
      <c r="S1385" s="32"/>
    </row>
    <row r="1386" spans="18:19" ht="12.75">
      <c r="R1386" s="32"/>
      <c r="S1386" s="32"/>
    </row>
    <row r="1387" spans="18:19" ht="12.75">
      <c r="R1387" s="32"/>
      <c r="S1387" s="32"/>
    </row>
    <row r="1388" spans="18:19" ht="12.75">
      <c r="R1388" s="32"/>
      <c r="S1388" s="32"/>
    </row>
    <row r="1389" spans="18:19" ht="12.75">
      <c r="R1389" s="32"/>
      <c r="S1389" s="32"/>
    </row>
    <row r="1390" spans="18:19" ht="12.75">
      <c r="R1390" s="32"/>
      <c r="S1390" s="32"/>
    </row>
    <row r="1391" spans="18:19" ht="12.75">
      <c r="R1391" s="32"/>
      <c r="S1391" s="32"/>
    </row>
    <row r="1392" spans="18:19" ht="12.75">
      <c r="R1392" s="32"/>
      <c r="S1392" s="32"/>
    </row>
    <row r="1393" spans="18:19" ht="12.75">
      <c r="R1393" s="32"/>
      <c r="S1393" s="32"/>
    </row>
    <row r="1394" spans="18:19" ht="12.75">
      <c r="R1394" s="32"/>
      <c r="S1394" s="32"/>
    </row>
    <row r="1395" spans="18:19" ht="12.75">
      <c r="R1395" s="32"/>
      <c r="S1395" s="32"/>
    </row>
    <row r="1396" spans="18:19" ht="12.75">
      <c r="R1396" s="32"/>
      <c r="S1396" s="32"/>
    </row>
    <row r="1397" spans="18:19" ht="12.75">
      <c r="R1397" s="32"/>
      <c r="S1397" s="32"/>
    </row>
    <row r="1398" spans="18:19" ht="12.75">
      <c r="R1398" s="32"/>
      <c r="S1398" s="32"/>
    </row>
    <row r="1399" spans="18:19" ht="12.75">
      <c r="R1399" s="32"/>
      <c r="S1399" s="32"/>
    </row>
    <row r="1400" spans="18:19" ht="12.75">
      <c r="R1400" s="32"/>
      <c r="S1400" s="32"/>
    </row>
    <row r="1401" spans="18:19" ht="12.75">
      <c r="R1401" s="32"/>
      <c r="S1401" s="32"/>
    </row>
    <row r="1402" spans="18:19" ht="12.75">
      <c r="R1402" s="32"/>
      <c r="S1402" s="32"/>
    </row>
    <row r="1403" spans="18:19" ht="12.75">
      <c r="R1403" s="32"/>
      <c r="S1403" s="32"/>
    </row>
    <row r="1404" spans="18:19" ht="12.75">
      <c r="R1404" s="32"/>
      <c r="S1404" s="32"/>
    </row>
    <row r="1405" spans="18:19" ht="12.75">
      <c r="R1405" s="32"/>
      <c r="S1405" s="32"/>
    </row>
    <row r="1406" spans="18:19" ht="12.75">
      <c r="R1406" s="32"/>
      <c r="S1406" s="32"/>
    </row>
    <row r="1407" spans="18:19" ht="12.75">
      <c r="R1407" s="32"/>
      <c r="S1407" s="32"/>
    </row>
    <row r="1408" spans="18:19" ht="12.75">
      <c r="R1408" s="32"/>
      <c r="S1408" s="32"/>
    </row>
    <row r="1409" spans="18:19" ht="12.75">
      <c r="R1409" s="32"/>
      <c r="S1409" s="32"/>
    </row>
    <row r="1410" spans="18:19" ht="12.75">
      <c r="R1410" s="32"/>
      <c r="S1410" s="32"/>
    </row>
    <row r="1411" spans="18:19" ht="12.75">
      <c r="R1411" s="32"/>
      <c r="S1411" s="32"/>
    </row>
    <row r="1412" spans="18:19" ht="12.75">
      <c r="R1412" s="32"/>
      <c r="S1412" s="32"/>
    </row>
    <row r="1413" spans="18:19" ht="12.75">
      <c r="R1413" s="32"/>
      <c r="S1413" s="32"/>
    </row>
    <row r="1414" spans="18:19" ht="12.75">
      <c r="R1414" s="32"/>
      <c r="S1414" s="32"/>
    </row>
    <row r="1415" spans="18:19" ht="12.75">
      <c r="R1415" s="32"/>
      <c r="S1415" s="32"/>
    </row>
    <row r="1416" spans="18:19" ht="12.75">
      <c r="R1416" s="32"/>
      <c r="S1416" s="32"/>
    </row>
    <row r="1417" spans="18:19" ht="12.75">
      <c r="R1417" s="32"/>
      <c r="S1417" s="32"/>
    </row>
    <row r="1418" spans="18:19" ht="12.75">
      <c r="R1418" s="32"/>
      <c r="S1418" s="32"/>
    </row>
    <row r="1419" spans="18:19" ht="12.75">
      <c r="R1419" s="32"/>
      <c r="S1419" s="32"/>
    </row>
    <row r="1420" spans="18:19" ht="12.75">
      <c r="R1420" s="32"/>
      <c r="S1420" s="32"/>
    </row>
    <row r="1421" spans="18:19" ht="12.75">
      <c r="R1421" s="32"/>
      <c r="S1421" s="32"/>
    </row>
    <row r="1422" spans="18:19" ht="12.75">
      <c r="R1422" s="32"/>
      <c r="S1422" s="32"/>
    </row>
    <row r="1423" spans="18:19" ht="12.75">
      <c r="R1423" s="32"/>
      <c r="S1423" s="32"/>
    </row>
    <row r="1424" spans="18:19" ht="12.75">
      <c r="R1424" s="32"/>
      <c r="S1424" s="32"/>
    </row>
    <row r="1425" spans="18:19" ht="12.75">
      <c r="R1425" s="32"/>
      <c r="S1425" s="32"/>
    </row>
    <row r="1426" spans="18:19" ht="12.75">
      <c r="R1426" s="32"/>
      <c r="S1426" s="32"/>
    </row>
    <row r="1427" spans="18:19" ht="12.75">
      <c r="R1427" s="32"/>
      <c r="S1427" s="32"/>
    </row>
    <row r="1428" spans="18:19" ht="12.75">
      <c r="R1428" s="32"/>
      <c r="S1428" s="32"/>
    </row>
    <row r="1429" spans="18:19" ht="12.75">
      <c r="R1429" s="32"/>
      <c r="S1429" s="32"/>
    </row>
    <row r="1430" spans="18:19" ht="12.75">
      <c r="R1430" s="32"/>
      <c r="S1430" s="32"/>
    </row>
    <row r="1431" spans="18:19" ht="12.75">
      <c r="R1431" s="32"/>
      <c r="S1431" s="32"/>
    </row>
    <row r="1432" spans="18:19" ht="12.75">
      <c r="R1432" s="32"/>
      <c r="S1432" s="32"/>
    </row>
    <row r="1433" spans="18:19" ht="12.75">
      <c r="R1433" s="32"/>
      <c r="S1433" s="32"/>
    </row>
    <row r="1434" spans="18:19" ht="12.75">
      <c r="R1434" s="32"/>
      <c r="S1434" s="32"/>
    </row>
    <row r="1435" spans="18:19" ht="12.75">
      <c r="R1435" s="32"/>
      <c r="S1435" s="32"/>
    </row>
    <row r="1436" spans="18:19" ht="12.75">
      <c r="R1436" s="32"/>
      <c r="S1436" s="32"/>
    </row>
    <row r="1437" spans="18:19" ht="12.75">
      <c r="R1437" s="32"/>
      <c r="S1437" s="32"/>
    </row>
    <row r="1438" spans="18:19" ht="12.75">
      <c r="R1438" s="32"/>
      <c r="S1438" s="32"/>
    </row>
    <row r="1439" spans="18:19" ht="12.75">
      <c r="R1439" s="32"/>
      <c r="S1439" s="32"/>
    </row>
    <row r="1440" spans="18:19" ht="12.75">
      <c r="R1440" s="32"/>
      <c r="S1440" s="32"/>
    </row>
    <row r="1441" spans="18:19" ht="12.75">
      <c r="R1441" s="32"/>
      <c r="S1441" s="32"/>
    </row>
    <row r="1442" spans="18:19" ht="12.75">
      <c r="R1442" s="32"/>
      <c r="S1442" s="32"/>
    </row>
    <row r="1443" spans="18:19" ht="12.75">
      <c r="R1443" s="32"/>
      <c r="S1443" s="32"/>
    </row>
    <row r="1444" spans="18:19" ht="12.75">
      <c r="R1444" s="32"/>
      <c r="S1444" s="32"/>
    </row>
    <row r="1445" spans="18:19" ht="12.75">
      <c r="R1445" s="32"/>
      <c r="S1445" s="32"/>
    </row>
    <row r="1446" spans="18:19" ht="12.75">
      <c r="R1446" s="32"/>
      <c r="S1446" s="32"/>
    </row>
    <row r="1447" spans="18:19" ht="12.75">
      <c r="R1447" s="32"/>
      <c r="S1447" s="32"/>
    </row>
    <row r="1448" spans="18:19" ht="12.75">
      <c r="R1448" s="32"/>
      <c r="S1448" s="32"/>
    </row>
    <row r="1449" spans="18:19" ht="12.75">
      <c r="R1449" s="32"/>
      <c r="S1449" s="32"/>
    </row>
    <row r="1450" spans="18:19" ht="12.75">
      <c r="R1450" s="32"/>
      <c r="S1450" s="32"/>
    </row>
    <row r="1451" spans="18:19" ht="12.75">
      <c r="R1451" s="32"/>
      <c r="S1451" s="32"/>
    </row>
    <row r="1452" spans="18:19" ht="12.75">
      <c r="R1452" s="32"/>
      <c r="S1452" s="32"/>
    </row>
    <row r="1453" spans="18:19" ht="12.75">
      <c r="R1453" s="32"/>
      <c r="S1453" s="32"/>
    </row>
    <row r="1454" spans="18:19" ht="12.75">
      <c r="R1454" s="32"/>
      <c r="S1454" s="32"/>
    </row>
    <row r="1455" spans="18:19" ht="12.75">
      <c r="R1455" s="32"/>
      <c r="S1455" s="32"/>
    </row>
    <row r="1456" spans="18:19" ht="12.75">
      <c r="R1456" s="32"/>
      <c r="S1456" s="32"/>
    </row>
    <row r="1457" spans="18:19" ht="12.75">
      <c r="R1457" s="32"/>
      <c r="S1457" s="32"/>
    </row>
    <row r="1458" spans="18:19" ht="12.75">
      <c r="R1458" s="32"/>
      <c r="S1458" s="32"/>
    </row>
    <row r="1459" spans="18:19" ht="12.75">
      <c r="R1459" s="32"/>
      <c r="S1459" s="32"/>
    </row>
    <row r="1460" spans="18:19" ht="12.75">
      <c r="R1460" s="32"/>
      <c r="S1460" s="32"/>
    </row>
    <row r="1461" spans="18:19" ht="12.75">
      <c r="R1461" s="32"/>
      <c r="S1461" s="32"/>
    </row>
    <row r="1462" spans="18:19" ht="12.75">
      <c r="R1462" s="32"/>
      <c r="S1462" s="32"/>
    </row>
    <row r="1463" spans="18:19" ht="12.75">
      <c r="R1463" s="32"/>
      <c r="S1463" s="32"/>
    </row>
    <row r="1464" spans="18:19" ht="12.75">
      <c r="R1464" s="32"/>
      <c r="S1464" s="32"/>
    </row>
    <row r="1465" spans="18:19" ht="12.75">
      <c r="R1465" s="32"/>
      <c r="S1465" s="32"/>
    </row>
    <row r="1466" spans="18:19" ht="12.75">
      <c r="R1466" s="32"/>
      <c r="S1466" s="32"/>
    </row>
    <row r="1467" spans="18:19" ht="12.75">
      <c r="R1467" s="32"/>
      <c r="S1467" s="32"/>
    </row>
    <row r="1468" spans="18:19" ht="12.75">
      <c r="R1468" s="32"/>
      <c r="S1468" s="32"/>
    </row>
    <row r="1469" spans="18:19" ht="12.75">
      <c r="R1469" s="32"/>
      <c r="S1469" s="32"/>
    </row>
    <row r="1470" spans="18:19" ht="12.75">
      <c r="R1470" s="32"/>
      <c r="S1470" s="32"/>
    </row>
    <row r="1471" spans="18:19" ht="12.75">
      <c r="R1471" s="32"/>
      <c r="S1471" s="32"/>
    </row>
    <row r="1472" spans="18:19" ht="12.75">
      <c r="R1472" s="32"/>
      <c r="S1472" s="32"/>
    </row>
    <row r="1473" spans="18:19" ht="12.75">
      <c r="R1473" s="32"/>
      <c r="S1473" s="32"/>
    </row>
    <row r="1474" spans="18:19" ht="12.75">
      <c r="R1474" s="32"/>
      <c r="S1474" s="32"/>
    </row>
    <row r="1475" spans="18:19" ht="12.75">
      <c r="R1475" s="32"/>
      <c r="S1475" s="32"/>
    </row>
    <row r="1476" spans="18:19" ht="12.75">
      <c r="R1476" s="32"/>
      <c r="S1476" s="32"/>
    </row>
    <row r="1477" spans="18:19" ht="12.75">
      <c r="R1477" s="32"/>
      <c r="S1477" s="32"/>
    </row>
    <row r="1478" spans="18:19" ht="12.75">
      <c r="R1478" s="32"/>
      <c r="S1478" s="32"/>
    </row>
    <row r="1479" spans="18:19" ht="12.75">
      <c r="R1479" s="32"/>
      <c r="S1479" s="32"/>
    </row>
    <row r="1480" spans="18:19" ht="12.75">
      <c r="R1480" s="32"/>
      <c r="S1480" s="32"/>
    </row>
    <row r="1481" spans="18:19" ht="12.75">
      <c r="R1481" s="32"/>
      <c r="S1481" s="32"/>
    </row>
    <row r="1482" spans="18:19" ht="12.75">
      <c r="R1482" s="32"/>
      <c r="S1482" s="32"/>
    </row>
    <row r="1483" spans="18:19" ht="12.75">
      <c r="R1483" s="32"/>
      <c r="S1483" s="32"/>
    </row>
    <row r="1484" spans="18:19" ht="12.75">
      <c r="R1484" s="32"/>
      <c r="S1484" s="32"/>
    </row>
    <row r="1485" spans="18:19" ht="12.75">
      <c r="R1485" s="32"/>
      <c r="S1485" s="32"/>
    </row>
    <row r="1486" spans="18:19" ht="12.75">
      <c r="R1486" s="32"/>
      <c r="S1486" s="32"/>
    </row>
    <row r="1487" spans="18:19" ht="12.75">
      <c r="R1487" s="32"/>
      <c r="S1487" s="32"/>
    </row>
    <row r="1488" spans="18:19" ht="12.75">
      <c r="R1488" s="32"/>
      <c r="S1488" s="32"/>
    </row>
    <row r="1489" spans="18:19" ht="12.75">
      <c r="R1489" s="32"/>
      <c r="S1489" s="32"/>
    </row>
    <row r="1490" spans="18:19" ht="12.75">
      <c r="R1490" s="32"/>
      <c r="S1490" s="32"/>
    </row>
    <row r="1491" spans="18:19" ht="12.75">
      <c r="R1491" s="32"/>
      <c r="S1491" s="32"/>
    </row>
    <row r="1492" spans="18:19" ht="12.75">
      <c r="R1492" s="32"/>
      <c r="S1492" s="32"/>
    </row>
    <row r="1493" spans="18:19" ht="12.75">
      <c r="R1493" s="32"/>
      <c r="S1493" s="32"/>
    </row>
    <row r="1494" spans="18:19" ht="12.75">
      <c r="R1494" s="32"/>
      <c r="S1494" s="32"/>
    </row>
    <row r="1495" spans="18:19" ht="12.75">
      <c r="R1495" s="32"/>
      <c r="S1495" s="32"/>
    </row>
    <row r="1496" spans="18:19" ht="12.75">
      <c r="R1496" s="32"/>
      <c r="S1496" s="32"/>
    </row>
    <row r="1497" spans="18:19" ht="12.75">
      <c r="R1497" s="32"/>
      <c r="S1497" s="32"/>
    </row>
    <row r="1498" spans="18:19" ht="12.75">
      <c r="R1498" s="32"/>
      <c r="S1498" s="32"/>
    </row>
    <row r="1499" spans="18:19" ht="12.75">
      <c r="R1499" s="32"/>
      <c r="S1499" s="32"/>
    </row>
    <row r="1500" spans="18:19" ht="12.75">
      <c r="R1500" s="32"/>
      <c r="S1500" s="32"/>
    </row>
    <row r="1501" spans="18:19" ht="12.75">
      <c r="R1501" s="32"/>
      <c r="S1501" s="32"/>
    </row>
    <row r="1502" spans="18:19" ht="12.75">
      <c r="R1502" s="32"/>
      <c r="S1502" s="32"/>
    </row>
    <row r="1503" spans="18:19" ht="12.75">
      <c r="R1503" s="32"/>
      <c r="S1503" s="32"/>
    </row>
    <row r="1504" spans="18:19" ht="12.75">
      <c r="R1504" s="32"/>
      <c r="S1504" s="32"/>
    </row>
    <row r="1505" spans="18:19" ht="12.75">
      <c r="R1505" s="32"/>
      <c r="S1505" s="32"/>
    </row>
    <row r="1506" spans="18:19" ht="12.75">
      <c r="R1506" s="32"/>
      <c r="S1506" s="32"/>
    </row>
    <row r="1507" spans="18:19" ht="12.75">
      <c r="R1507" s="32"/>
      <c r="S1507" s="32"/>
    </row>
    <row r="1508" spans="18:19" ht="12.75">
      <c r="R1508" s="32"/>
      <c r="S1508" s="32"/>
    </row>
    <row r="1509" spans="18:19" ht="12.75">
      <c r="R1509" s="32"/>
      <c r="S1509" s="32"/>
    </row>
    <row r="1510" spans="18:19" ht="12.75">
      <c r="R1510" s="32"/>
      <c r="S1510" s="32"/>
    </row>
    <row r="1511" spans="18:19" ht="12.75">
      <c r="R1511" s="32"/>
      <c r="S1511" s="32"/>
    </row>
    <row r="1512" spans="18:19" ht="12.75">
      <c r="R1512" s="32"/>
      <c r="S1512" s="32"/>
    </row>
    <row r="1513" spans="18:19" ht="12.75">
      <c r="R1513" s="32"/>
      <c r="S1513" s="32"/>
    </row>
    <row r="1514" spans="18:19" ht="12.75">
      <c r="R1514" s="32"/>
      <c r="S1514" s="32"/>
    </row>
    <row r="1515" spans="18:19" ht="12.75">
      <c r="R1515" s="32"/>
      <c r="S1515" s="32"/>
    </row>
    <row r="1516" spans="18:19" ht="12.75">
      <c r="R1516" s="32"/>
      <c r="S1516" s="32"/>
    </row>
    <row r="1517" spans="18:19" ht="12.75">
      <c r="R1517" s="32"/>
      <c r="S1517" s="32"/>
    </row>
    <row r="1518" spans="18:19" ht="12.75">
      <c r="R1518" s="32"/>
      <c r="S1518" s="32"/>
    </row>
    <row r="1519" spans="18:19" ht="12.75">
      <c r="R1519" s="32"/>
      <c r="S1519" s="32"/>
    </row>
    <row r="1520" spans="18:19" ht="12.75">
      <c r="R1520" s="32"/>
      <c r="S1520" s="32"/>
    </row>
    <row r="1521" spans="18:19" ht="12.75">
      <c r="R1521" s="32"/>
      <c r="S1521" s="32"/>
    </row>
    <row r="1522" spans="18:19" ht="12.75">
      <c r="R1522" s="32"/>
      <c r="S1522" s="32"/>
    </row>
    <row r="1523" spans="18:19" ht="12.75">
      <c r="R1523" s="32"/>
      <c r="S1523" s="32"/>
    </row>
    <row r="1524" spans="18:19" ht="12.75">
      <c r="R1524" s="32"/>
      <c r="S1524" s="32"/>
    </row>
    <row r="1525" spans="18:19" ht="12.75">
      <c r="R1525" s="32"/>
      <c r="S1525" s="32"/>
    </row>
    <row r="1526" spans="18:19" ht="12.75">
      <c r="R1526" s="32"/>
      <c r="S1526" s="32"/>
    </row>
    <row r="1527" spans="18:19" ht="12.75">
      <c r="R1527" s="32"/>
      <c r="S1527" s="32"/>
    </row>
    <row r="1528" spans="18:19" ht="12.75">
      <c r="R1528" s="32"/>
      <c r="S1528" s="32"/>
    </row>
    <row r="1529" spans="18:19" ht="12.75">
      <c r="R1529" s="32"/>
      <c r="S1529" s="32"/>
    </row>
    <row r="1530" spans="18:19" ht="12.75">
      <c r="R1530" s="32"/>
      <c r="S1530" s="32"/>
    </row>
    <row r="1531" spans="18:19" ht="12.75">
      <c r="R1531" s="32"/>
      <c r="S1531" s="32"/>
    </row>
    <row r="1532" spans="18:19" ht="12.75">
      <c r="R1532" s="32"/>
      <c r="S1532" s="32"/>
    </row>
    <row r="1533" spans="18:19" ht="12.75">
      <c r="R1533" s="32"/>
      <c r="S1533" s="32"/>
    </row>
    <row r="1534" spans="18:19" ht="12.75">
      <c r="R1534" s="32"/>
      <c r="S1534" s="32"/>
    </row>
    <row r="1535" spans="18:19" ht="12.75">
      <c r="R1535" s="32"/>
      <c r="S1535" s="32"/>
    </row>
    <row r="1536" spans="18:19" ht="12.75">
      <c r="R1536" s="32"/>
      <c r="S1536" s="32"/>
    </row>
    <row r="1537" spans="18:19" ht="12.75">
      <c r="R1537" s="32"/>
      <c r="S1537" s="32"/>
    </row>
    <row r="1538" spans="18:19" ht="12.75">
      <c r="R1538" s="32"/>
      <c r="S1538" s="32"/>
    </row>
    <row r="1539" spans="18:19" ht="12.75">
      <c r="R1539" s="32"/>
      <c r="S1539" s="32"/>
    </row>
    <row r="1540" spans="18:19" ht="12.75">
      <c r="R1540" s="32"/>
      <c r="S1540" s="32"/>
    </row>
    <row r="1541" spans="18:19" ht="12.75">
      <c r="R1541" s="32"/>
      <c r="S1541" s="32"/>
    </row>
    <row r="1542" spans="18:19" ht="12.75">
      <c r="R1542" s="32"/>
      <c r="S1542" s="32"/>
    </row>
    <row r="1543" spans="18:19" ht="12.75">
      <c r="R1543" s="32"/>
      <c r="S1543" s="32"/>
    </row>
    <row r="1544" spans="18:19" ht="12.75">
      <c r="R1544" s="32"/>
      <c r="S1544" s="32"/>
    </row>
    <row r="1545" spans="18:19" ht="12.75">
      <c r="R1545" s="32"/>
      <c r="S1545" s="32"/>
    </row>
    <row r="1546" spans="18:19" ht="12.75">
      <c r="R1546" s="32"/>
      <c r="S1546" s="32"/>
    </row>
    <row r="1547" spans="18:19" ht="12.75">
      <c r="R1547" s="32"/>
      <c r="S1547" s="32"/>
    </row>
    <row r="1548" spans="18:19" ht="12.75">
      <c r="R1548" s="32"/>
      <c r="S1548" s="32"/>
    </row>
    <row r="1549" spans="18:19" ht="12.75">
      <c r="R1549" s="32"/>
      <c r="S1549" s="32"/>
    </row>
    <row r="1550" spans="18:19" ht="12.75">
      <c r="R1550" s="32"/>
      <c r="S1550" s="32"/>
    </row>
    <row r="1551" spans="18:19" ht="12.75">
      <c r="R1551" s="32"/>
      <c r="S1551" s="32"/>
    </row>
    <row r="1552" spans="18:19" ht="12.75">
      <c r="R1552" s="32"/>
      <c r="S1552" s="32"/>
    </row>
    <row r="1553" spans="18:19" ht="12.75">
      <c r="R1553" s="32"/>
      <c r="S1553" s="32"/>
    </row>
    <row r="1554" spans="18:19" ht="12.75">
      <c r="R1554" s="32"/>
      <c r="S1554" s="32"/>
    </row>
    <row r="1555" spans="18:19" ht="12.75">
      <c r="R1555" s="32"/>
      <c r="S1555" s="32"/>
    </row>
    <row r="1556" spans="18:19" ht="12.75">
      <c r="R1556" s="32"/>
      <c r="S1556" s="32"/>
    </row>
    <row r="1557" spans="18:19" ht="12.75">
      <c r="R1557" s="32"/>
      <c r="S1557" s="32"/>
    </row>
    <row r="1558" spans="18:19" ht="12.75">
      <c r="R1558" s="32"/>
      <c r="S1558" s="32"/>
    </row>
    <row r="1559" spans="18:19" ht="12.75">
      <c r="R1559" s="32"/>
      <c r="S1559" s="32"/>
    </row>
    <row r="1560" spans="18:19" ht="12.75">
      <c r="R1560" s="32"/>
      <c r="S1560" s="32"/>
    </row>
    <row r="1561" spans="18:19" ht="12.75">
      <c r="R1561" s="32"/>
      <c r="S1561" s="32"/>
    </row>
    <row r="1562" spans="18:19" ht="12.75">
      <c r="R1562" s="32"/>
      <c r="S1562" s="32"/>
    </row>
    <row r="1563" spans="18:19" ht="12.75">
      <c r="R1563" s="32"/>
      <c r="S1563" s="32"/>
    </row>
    <row r="1564" spans="18:19" ht="12.75">
      <c r="R1564" s="32"/>
      <c r="S1564" s="32"/>
    </row>
    <row r="1565" spans="18:19" ht="12.75">
      <c r="R1565" s="32"/>
      <c r="S1565" s="32"/>
    </row>
    <row r="1566" spans="18:19" ht="12.75">
      <c r="R1566" s="32"/>
      <c r="S1566" s="32"/>
    </row>
    <row r="1567" spans="18:19" ht="12.75">
      <c r="R1567" s="32"/>
      <c r="S1567" s="32"/>
    </row>
    <row r="1568" spans="18:19" ht="12.75">
      <c r="R1568" s="32"/>
      <c r="S1568" s="32"/>
    </row>
    <row r="1569" spans="18:19" ht="12.75">
      <c r="R1569" s="32"/>
      <c r="S1569" s="32"/>
    </row>
    <row r="1570" spans="18:19" ht="12.75">
      <c r="R1570" s="32"/>
      <c r="S1570" s="32"/>
    </row>
    <row r="1571" spans="18:19" ht="12.75">
      <c r="R1571" s="32"/>
      <c r="S1571" s="32"/>
    </row>
    <row r="1572" spans="18:19" ht="12.75">
      <c r="R1572" s="32"/>
      <c r="S1572" s="32"/>
    </row>
    <row r="1573" spans="18:19" ht="12.75">
      <c r="R1573" s="32"/>
      <c r="S1573" s="32"/>
    </row>
    <row r="1574" spans="18:19" ht="12.75">
      <c r="R1574" s="32"/>
      <c r="S1574" s="32"/>
    </row>
    <row r="1575" spans="18:19" ht="12.75">
      <c r="R1575" s="32"/>
      <c r="S1575" s="32"/>
    </row>
    <row r="1576" spans="18:19" ht="12.75">
      <c r="R1576" s="32"/>
      <c r="S1576" s="32"/>
    </row>
    <row r="1577" spans="18:19" ht="12.75">
      <c r="R1577" s="32"/>
      <c r="S1577" s="32"/>
    </row>
    <row r="1578" spans="18:19" ht="12.75">
      <c r="R1578" s="32"/>
      <c r="S1578" s="32"/>
    </row>
    <row r="1579" spans="18:19" ht="12.75">
      <c r="R1579" s="32"/>
      <c r="S1579" s="32"/>
    </row>
    <row r="1580" spans="18:19" ht="12.75">
      <c r="R1580" s="32"/>
      <c r="S1580" s="32"/>
    </row>
    <row r="1581" spans="18:19" ht="12.75">
      <c r="R1581" s="32"/>
      <c r="S1581" s="32"/>
    </row>
    <row r="1582" spans="18:19" ht="12.75">
      <c r="R1582" s="32"/>
      <c r="S1582" s="32"/>
    </row>
    <row r="1583" spans="18:19" ht="12.75">
      <c r="R1583" s="32"/>
      <c r="S1583" s="32"/>
    </row>
    <row r="1584" spans="18:19" ht="12.75">
      <c r="R1584" s="32"/>
      <c r="S1584" s="32"/>
    </row>
    <row r="1585" spans="18:19" ht="12.75">
      <c r="R1585" s="32"/>
      <c r="S1585" s="32"/>
    </row>
    <row r="1586" spans="18:19" ht="12.75">
      <c r="R1586" s="32"/>
      <c r="S1586" s="32"/>
    </row>
    <row r="1587" spans="18:19" ht="12.75">
      <c r="R1587" s="32"/>
      <c r="S1587" s="32"/>
    </row>
    <row r="1588" spans="18:19" ht="12.75">
      <c r="R1588" s="32"/>
      <c r="S1588" s="32"/>
    </row>
    <row r="1589" spans="18:19" ht="12.75">
      <c r="R1589" s="32"/>
      <c r="S1589" s="32"/>
    </row>
    <row r="1590" spans="18:19" ht="12.75">
      <c r="R1590" s="32"/>
      <c r="S1590" s="32"/>
    </row>
    <row r="1591" spans="18:19" ht="12.75">
      <c r="R1591" s="32"/>
      <c r="S1591" s="32"/>
    </row>
    <row r="1592" spans="18:19" ht="12.75">
      <c r="R1592" s="32"/>
      <c r="S1592" s="32"/>
    </row>
    <row r="1593" spans="18:19" ht="12.75">
      <c r="R1593" s="32"/>
      <c r="S1593" s="32"/>
    </row>
    <row r="1594" spans="18:19" ht="12.75">
      <c r="R1594" s="32"/>
      <c r="S1594" s="32"/>
    </row>
    <row r="1595" spans="18:19" ht="12.75">
      <c r="R1595" s="32"/>
      <c r="S1595" s="32"/>
    </row>
    <row r="1596" spans="18:19" ht="12.75">
      <c r="R1596" s="32"/>
      <c r="S1596" s="32"/>
    </row>
    <row r="1597" spans="18:19" ht="12.75">
      <c r="R1597" s="32"/>
      <c r="S1597" s="32"/>
    </row>
    <row r="1598" spans="18:19" ht="12.75">
      <c r="R1598" s="32"/>
      <c r="S1598" s="32"/>
    </row>
    <row r="1599" spans="18:19" ht="12.75">
      <c r="R1599" s="32"/>
      <c r="S1599" s="32"/>
    </row>
    <row r="1600" spans="18:19" ht="12.75">
      <c r="R1600" s="32"/>
      <c r="S1600" s="32"/>
    </row>
    <row r="1601" spans="18:19" ht="12.75">
      <c r="R1601" s="32"/>
      <c r="S1601" s="32"/>
    </row>
    <row r="1602" spans="18:19" ht="12.75">
      <c r="R1602" s="32"/>
      <c r="S1602" s="32"/>
    </row>
    <row r="1603" spans="18:19" ht="12.75">
      <c r="R1603" s="32"/>
      <c r="S1603" s="32"/>
    </row>
    <row r="1604" spans="18:19" ht="12.75">
      <c r="R1604" s="32"/>
      <c r="S1604" s="32"/>
    </row>
    <row r="1605" spans="18:19" ht="12.75">
      <c r="R1605" s="32"/>
      <c r="S1605" s="32"/>
    </row>
    <row r="1606" spans="18:19" ht="12.75">
      <c r="R1606" s="32"/>
      <c r="S1606" s="32"/>
    </row>
    <row r="1607" spans="18:19" ht="12.75">
      <c r="R1607" s="32"/>
      <c r="S1607" s="32"/>
    </row>
    <row r="1608" spans="18:19" ht="12.75">
      <c r="R1608" s="32"/>
      <c r="S1608" s="32"/>
    </row>
    <row r="1609" spans="18:19" ht="12.75">
      <c r="R1609" s="32"/>
      <c r="S1609" s="32"/>
    </row>
    <row r="1610" spans="18:19" ht="12.75">
      <c r="R1610" s="32"/>
      <c r="S1610" s="32"/>
    </row>
    <row r="1611" spans="18:19" ht="12.75">
      <c r="R1611" s="32"/>
      <c r="S1611" s="32"/>
    </row>
    <row r="1612" spans="18:19" ht="12.75">
      <c r="R1612" s="32"/>
      <c r="S1612" s="32"/>
    </row>
    <row r="1613" spans="18:19" ht="12.75">
      <c r="R1613" s="32"/>
      <c r="S1613" s="32"/>
    </row>
    <row r="1614" spans="18:19" ht="12.75">
      <c r="R1614" s="32"/>
      <c r="S1614" s="32"/>
    </row>
    <row r="1615" spans="18:19" ht="12.75">
      <c r="R1615" s="32"/>
      <c r="S1615" s="32"/>
    </row>
    <row r="1616" spans="18:19" ht="12.75">
      <c r="R1616" s="32"/>
      <c r="S1616" s="32"/>
    </row>
    <row r="1617" spans="18:19" ht="12.75">
      <c r="R1617" s="32"/>
      <c r="S1617" s="32"/>
    </row>
    <row r="1618" spans="18:19" ht="12.75">
      <c r="R1618" s="32"/>
      <c r="S1618" s="32"/>
    </row>
    <row r="1619" spans="18:19" ht="12.75">
      <c r="R1619" s="32"/>
      <c r="S1619" s="32"/>
    </row>
    <row r="1620" spans="18:19" ht="12.75">
      <c r="R1620" s="32"/>
      <c r="S1620" s="32"/>
    </row>
    <row r="1621" spans="18:19" ht="12.75">
      <c r="R1621" s="32"/>
      <c r="S1621" s="32"/>
    </row>
    <row r="1622" spans="18:19" ht="12.75">
      <c r="R1622" s="32"/>
      <c r="S1622" s="32"/>
    </row>
    <row r="1623" spans="18:19" ht="12.75">
      <c r="R1623" s="32"/>
      <c r="S1623" s="32"/>
    </row>
    <row r="1624" spans="18:19" ht="12.75">
      <c r="R1624" s="32"/>
      <c r="S1624" s="32"/>
    </row>
    <row r="1625" spans="18:19" ht="12.75">
      <c r="R1625" s="32"/>
      <c r="S1625" s="32"/>
    </row>
    <row r="1626" spans="18:19" ht="12.75">
      <c r="R1626" s="32"/>
      <c r="S1626" s="32"/>
    </row>
    <row r="1627" spans="18:19" ht="12.75">
      <c r="R1627" s="32"/>
      <c r="S1627" s="32"/>
    </row>
    <row r="1628" spans="18:19" ht="12.75">
      <c r="R1628" s="32"/>
      <c r="S1628" s="32"/>
    </row>
    <row r="1629" spans="18:19" ht="12.75">
      <c r="R1629" s="32"/>
      <c r="S1629" s="32"/>
    </row>
    <row r="1630" spans="18:19" ht="12.75">
      <c r="R1630" s="32"/>
      <c r="S1630" s="32"/>
    </row>
    <row r="1631" spans="18:19" ht="12.75">
      <c r="R1631" s="32"/>
      <c r="S1631" s="32"/>
    </row>
    <row r="1632" spans="18:19" ht="12.75">
      <c r="R1632" s="32"/>
      <c r="S1632" s="32"/>
    </row>
    <row r="1633" spans="18:19" ht="12.75">
      <c r="R1633" s="32"/>
      <c r="S1633" s="32"/>
    </row>
    <row r="1634" spans="18:19" ht="12.75">
      <c r="R1634" s="32"/>
      <c r="S1634" s="32"/>
    </row>
    <row r="1635" spans="18:19" ht="12.75">
      <c r="R1635" s="32"/>
      <c r="S1635" s="32"/>
    </row>
    <row r="1636" spans="18:19" ht="12.75">
      <c r="R1636" s="32"/>
      <c r="S1636" s="32"/>
    </row>
    <row r="1637" spans="18:19" ht="12.75">
      <c r="R1637" s="32"/>
      <c r="S1637" s="32"/>
    </row>
    <row r="1638" spans="18:19" ht="12.75">
      <c r="R1638" s="32"/>
      <c r="S1638" s="32"/>
    </row>
    <row r="1639" spans="18:19" ht="12.75">
      <c r="R1639" s="32"/>
      <c r="S1639" s="32"/>
    </row>
    <row r="1640" spans="18:19" ht="12.75">
      <c r="R1640" s="32"/>
      <c r="S1640" s="32"/>
    </row>
    <row r="1641" spans="18:19" ht="12.75">
      <c r="R1641" s="32"/>
      <c r="S1641" s="32"/>
    </row>
    <row r="1642" spans="18:19" ht="12.75">
      <c r="R1642" s="32"/>
      <c r="S1642" s="32"/>
    </row>
    <row r="1643" spans="18:19" ht="12.75">
      <c r="R1643" s="32"/>
      <c r="S1643" s="32"/>
    </row>
    <row r="1644" spans="18:19" ht="12.75">
      <c r="R1644" s="32"/>
      <c r="S1644" s="32"/>
    </row>
    <row r="1645" spans="18:19" ht="12.75">
      <c r="R1645" s="32"/>
      <c r="S1645" s="32"/>
    </row>
    <row r="1646" spans="18:19" ht="12.75">
      <c r="R1646" s="32"/>
      <c r="S1646" s="32"/>
    </row>
    <row r="1647" spans="18:19" ht="12.75">
      <c r="R1647" s="32"/>
      <c r="S1647" s="32"/>
    </row>
    <row r="1648" spans="18:19" ht="12.75">
      <c r="R1648" s="32"/>
      <c r="S1648" s="32"/>
    </row>
    <row r="1649" spans="18:19" ht="12.75">
      <c r="R1649" s="32"/>
      <c r="S1649" s="32"/>
    </row>
    <row r="1650" spans="18:19" ht="12.75">
      <c r="R1650" s="32"/>
      <c r="S1650" s="32"/>
    </row>
    <row r="1651" spans="18:19" ht="12.75">
      <c r="R1651" s="32"/>
      <c r="S1651" s="32"/>
    </row>
    <row r="1652" spans="18:19" ht="12.75">
      <c r="R1652" s="32"/>
      <c r="S1652" s="32"/>
    </row>
    <row r="1653" spans="18:19" ht="12.75">
      <c r="R1653" s="32"/>
      <c r="S1653" s="32"/>
    </row>
    <row r="1654" spans="18:19" ht="12.75">
      <c r="R1654" s="32"/>
      <c r="S1654" s="32"/>
    </row>
    <row r="1655" spans="18:19" ht="12.75">
      <c r="R1655" s="32"/>
      <c r="S1655" s="32"/>
    </row>
    <row r="1656" spans="18:19" ht="12.75">
      <c r="R1656" s="32"/>
      <c r="S1656" s="32"/>
    </row>
    <row r="1657" spans="18:19" ht="12.75">
      <c r="R1657" s="32"/>
      <c r="S1657" s="32"/>
    </row>
    <row r="1658" spans="18:19" ht="12.75">
      <c r="R1658" s="32"/>
      <c r="S1658" s="32"/>
    </row>
    <row r="1659" spans="18:19" ht="12.75">
      <c r="R1659" s="32"/>
      <c r="S1659" s="32"/>
    </row>
    <row r="1660" spans="18:19" ht="12.75">
      <c r="R1660" s="32"/>
      <c r="S1660" s="32"/>
    </row>
    <row r="1661" spans="18:19" ht="12.75">
      <c r="R1661" s="32"/>
      <c r="S1661" s="32"/>
    </row>
    <row r="1662" spans="18:19" ht="12.75">
      <c r="R1662" s="32"/>
      <c r="S1662" s="32"/>
    </row>
    <row r="1663" spans="18:19" ht="12.75">
      <c r="R1663" s="32"/>
      <c r="S1663" s="32"/>
    </row>
    <row r="1664" spans="18:19" ht="12.75">
      <c r="R1664" s="32"/>
      <c r="S1664" s="32"/>
    </row>
    <row r="1665" spans="18:19" ht="12.75">
      <c r="R1665" s="32"/>
      <c r="S1665" s="32"/>
    </row>
    <row r="1666" spans="18:19" ht="12.75">
      <c r="R1666" s="32"/>
      <c r="S1666" s="32"/>
    </row>
    <row r="1667" spans="18:19" ht="12.75">
      <c r="R1667" s="32"/>
      <c r="S1667" s="32"/>
    </row>
    <row r="1668" spans="18:19" ht="12.75">
      <c r="R1668" s="32"/>
      <c r="S1668" s="32"/>
    </row>
    <row r="1669" spans="18:19" ht="12.75">
      <c r="R1669" s="32"/>
      <c r="S1669" s="32"/>
    </row>
    <row r="1670" spans="18:19" ht="12.75">
      <c r="R1670" s="32"/>
      <c r="S1670" s="32"/>
    </row>
    <row r="1671" spans="18:19" ht="12.75">
      <c r="R1671" s="32"/>
      <c r="S1671" s="32"/>
    </row>
    <row r="1672" spans="18:19" ht="12.75">
      <c r="R1672" s="32"/>
      <c r="S1672" s="32"/>
    </row>
    <row r="1673" spans="18:19" ht="12.75">
      <c r="R1673" s="32"/>
      <c r="S1673" s="32"/>
    </row>
    <row r="1674" spans="18:19" ht="12.75">
      <c r="R1674" s="32"/>
      <c r="S1674" s="32"/>
    </row>
    <row r="1675" spans="18:19" ht="12.75">
      <c r="R1675" s="32"/>
      <c r="S1675" s="32"/>
    </row>
    <row r="1676" spans="18:19" ht="12.75">
      <c r="R1676" s="32"/>
      <c r="S1676" s="32"/>
    </row>
    <row r="1677" spans="18:19" ht="12.75">
      <c r="R1677" s="32"/>
      <c r="S1677" s="32"/>
    </row>
    <row r="1678" spans="18:19" ht="12.75">
      <c r="R1678" s="32"/>
      <c r="S1678" s="32"/>
    </row>
    <row r="1679" spans="18:19" ht="12.75">
      <c r="R1679" s="32"/>
      <c r="S1679" s="32"/>
    </row>
    <row r="1680" spans="18:19" ht="12.75">
      <c r="R1680" s="32"/>
      <c r="S1680" s="32"/>
    </row>
    <row r="1681" spans="18:19" ht="12.75">
      <c r="R1681" s="32"/>
      <c r="S1681" s="32"/>
    </row>
    <row r="1682" spans="18:19" ht="12.75">
      <c r="R1682" s="32"/>
      <c r="S1682" s="32"/>
    </row>
    <row r="1683" spans="18:19" ht="12.75">
      <c r="R1683" s="32"/>
      <c r="S1683" s="32"/>
    </row>
    <row r="1684" spans="18:19" ht="12.75">
      <c r="R1684" s="32"/>
      <c r="S1684" s="32"/>
    </row>
    <row r="1685" spans="18:19" ht="12.75">
      <c r="R1685" s="32"/>
      <c r="S1685" s="32"/>
    </row>
    <row r="1686" spans="18:19" ht="12.75">
      <c r="R1686" s="32"/>
      <c r="S1686" s="32"/>
    </row>
    <row r="1687" spans="18:19" ht="12.75">
      <c r="R1687" s="32"/>
      <c r="S1687" s="32"/>
    </row>
    <row r="1688" spans="18:19" ht="12.75">
      <c r="R1688" s="32"/>
      <c r="S1688" s="32"/>
    </row>
    <row r="1689" spans="18:19" ht="12.75">
      <c r="R1689" s="32"/>
      <c r="S1689" s="32"/>
    </row>
    <row r="1690" spans="18:19" ht="12.75">
      <c r="R1690" s="32"/>
      <c r="S1690" s="32"/>
    </row>
    <row r="1691" spans="18:19" ht="12.75">
      <c r="R1691" s="32"/>
      <c r="S1691" s="32"/>
    </row>
    <row r="1692" spans="18:19" ht="12.75">
      <c r="R1692" s="32"/>
      <c r="S1692" s="32"/>
    </row>
    <row r="1693" spans="18:19" ht="12.75">
      <c r="R1693" s="32"/>
      <c r="S1693" s="32"/>
    </row>
    <row r="1694" spans="18:19" ht="12.75">
      <c r="R1694" s="32"/>
      <c r="S1694" s="32"/>
    </row>
    <row r="1695" spans="18:19" ht="12.75">
      <c r="R1695" s="32"/>
      <c r="S1695" s="32"/>
    </row>
    <row r="1696" spans="18:19" ht="12.75">
      <c r="R1696" s="32"/>
      <c r="S1696" s="32"/>
    </row>
    <row r="1697" spans="18:19" ht="12.75">
      <c r="R1697" s="32"/>
      <c r="S1697" s="32"/>
    </row>
    <row r="1698" spans="18:19" ht="12.75">
      <c r="R1698" s="32"/>
      <c r="S1698" s="32"/>
    </row>
    <row r="1699" spans="18:19" ht="12.75">
      <c r="R1699" s="32"/>
      <c r="S1699" s="32"/>
    </row>
    <row r="1700" spans="18:19" ht="12.75">
      <c r="R1700" s="32"/>
      <c r="S1700" s="32"/>
    </row>
    <row r="1701" spans="18:19" ht="12.75">
      <c r="R1701" s="32"/>
      <c r="S1701" s="32"/>
    </row>
    <row r="1702" spans="18:19" ht="12.75">
      <c r="R1702" s="32"/>
      <c r="S1702" s="32"/>
    </row>
    <row r="1703" spans="18:19" ht="12.75">
      <c r="R1703" s="32"/>
      <c r="S1703" s="32"/>
    </row>
    <row r="1704" spans="18:19" ht="12.75">
      <c r="R1704" s="32"/>
      <c r="S1704" s="32"/>
    </row>
    <row r="1705" spans="18:19" ht="12.75">
      <c r="R1705" s="32"/>
      <c r="S1705" s="32"/>
    </row>
    <row r="1706" spans="18:19" ht="12.75">
      <c r="R1706" s="32"/>
      <c r="S1706" s="32"/>
    </row>
    <row r="1707" spans="18:19" ht="12.75">
      <c r="R1707" s="32"/>
      <c r="S1707" s="32"/>
    </row>
    <row r="1708" spans="18:19" ht="12.75">
      <c r="R1708" s="32"/>
      <c r="S1708" s="32"/>
    </row>
    <row r="1709" spans="18:19" ht="12.75">
      <c r="R1709" s="32"/>
      <c r="S1709" s="32"/>
    </row>
    <row r="1710" spans="18:19" ht="12.75">
      <c r="R1710" s="32"/>
      <c r="S1710" s="32"/>
    </row>
    <row r="1711" spans="18:19" ht="12.75">
      <c r="R1711" s="32"/>
      <c r="S1711" s="32"/>
    </row>
    <row r="1712" spans="18:19" ht="12.75">
      <c r="R1712" s="32"/>
      <c r="S1712" s="32"/>
    </row>
    <row r="1713" spans="18:19" ht="12.75">
      <c r="R1713" s="32"/>
      <c r="S1713" s="32"/>
    </row>
    <row r="1714" spans="18:19" ht="12.75">
      <c r="R1714" s="32"/>
      <c r="S1714" s="32"/>
    </row>
    <row r="1715" spans="18:19" ht="12.75">
      <c r="R1715" s="32"/>
      <c r="S1715" s="32"/>
    </row>
    <row r="1716" spans="18:19" ht="12.75">
      <c r="R1716" s="32"/>
      <c r="S1716" s="32"/>
    </row>
    <row r="1717" spans="18:19" ht="12.75">
      <c r="R1717" s="32"/>
      <c r="S1717" s="32"/>
    </row>
    <row r="1718" spans="18:19" ht="12.75">
      <c r="R1718" s="32"/>
      <c r="S1718" s="32"/>
    </row>
    <row r="1719" spans="18:19" ht="12.75">
      <c r="R1719" s="32"/>
      <c r="S1719" s="32"/>
    </row>
    <row r="1720" spans="18:19" ht="12.75">
      <c r="R1720" s="32"/>
      <c r="S1720" s="32"/>
    </row>
    <row r="1721" spans="18:19" ht="12.75">
      <c r="R1721" s="32"/>
      <c r="S1721" s="32"/>
    </row>
    <row r="1722" spans="18:19" ht="12.75">
      <c r="R1722" s="32"/>
      <c r="S1722" s="32"/>
    </row>
    <row r="1723" spans="18:19" ht="12.75">
      <c r="R1723" s="32"/>
      <c r="S1723" s="32"/>
    </row>
    <row r="1724" spans="18:19" ht="12.75">
      <c r="R1724" s="32"/>
      <c r="S1724" s="32"/>
    </row>
    <row r="1725" spans="18:19" ht="12.75">
      <c r="R1725" s="32"/>
      <c r="S1725" s="32"/>
    </row>
    <row r="1726" spans="18:19" ht="12.75">
      <c r="R1726" s="32"/>
      <c r="S1726" s="32"/>
    </row>
    <row r="1727" spans="18:19" ht="12.75">
      <c r="R1727" s="32"/>
      <c r="S1727" s="32"/>
    </row>
    <row r="1728" spans="18:19" ht="12.75">
      <c r="R1728" s="32"/>
      <c r="S1728" s="32"/>
    </row>
    <row r="1729" spans="18:19" ht="12.75">
      <c r="R1729" s="32"/>
      <c r="S1729" s="32"/>
    </row>
    <row r="1730" spans="18:19" ht="12.75">
      <c r="R1730" s="32"/>
      <c r="S1730" s="32"/>
    </row>
    <row r="1731" spans="18:19" ht="12.75">
      <c r="R1731" s="32"/>
      <c r="S1731" s="32"/>
    </row>
    <row r="1732" spans="18:19" ht="12.75">
      <c r="R1732" s="32"/>
      <c r="S1732" s="32"/>
    </row>
    <row r="1733" spans="18:19" ht="12.75">
      <c r="R1733" s="32"/>
      <c r="S1733" s="32"/>
    </row>
    <row r="1734" spans="18:19" ht="12.75">
      <c r="R1734" s="32"/>
      <c r="S1734" s="32"/>
    </row>
    <row r="1735" spans="18:19" ht="12.75">
      <c r="R1735" s="32"/>
      <c r="S1735" s="32"/>
    </row>
    <row r="1736" spans="18:19" ht="12.75">
      <c r="R1736" s="32"/>
      <c r="S1736" s="32"/>
    </row>
    <row r="1737" spans="18:19" ht="12.75">
      <c r="R1737" s="32"/>
      <c r="S1737" s="32"/>
    </row>
    <row r="1738" spans="18:19" ht="12.75">
      <c r="R1738" s="32"/>
      <c r="S1738" s="32"/>
    </row>
    <row r="1739" spans="18:19" ht="12.75">
      <c r="R1739" s="32"/>
      <c r="S1739" s="32"/>
    </row>
    <row r="1740" spans="18:19" ht="12.75">
      <c r="R1740" s="32"/>
      <c r="S1740" s="32"/>
    </row>
    <row r="1741" spans="18:19" ht="12.75">
      <c r="R1741" s="32"/>
      <c r="S1741" s="32"/>
    </row>
    <row r="1742" spans="18:19" ht="12.75">
      <c r="R1742" s="32"/>
      <c r="S1742" s="32"/>
    </row>
    <row r="1743" spans="18:19" ht="12.75">
      <c r="R1743" s="32"/>
      <c r="S1743" s="32"/>
    </row>
    <row r="1744" spans="18:19" ht="12.75">
      <c r="R1744" s="32"/>
      <c r="S1744" s="32"/>
    </row>
    <row r="1745" spans="18:19" ht="12.75">
      <c r="R1745" s="32"/>
      <c r="S1745" s="32"/>
    </row>
    <row r="1746" spans="18:19" ht="12.75">
      <c r="R1746" s="32"/>
      <c r="S1746" s="32"/>
    </row>
    <row r="1747" spans="18:19" ht="12.75">
      <c r="R1747" s="32"/>
      <c r="S1747" s="32"/>
    </row>
    <row r="1748" spans="18:19" ht="12.75">
      <c r="R1748" s="32"/>
      <c r="S1748" s="32"/>
    </row>
    <row r="1749" spans="18:19" ht="12.75">
      <c r="R1749" s="32"/>
      <c r="S1749" s="32"/>
    </row>
    <row r="1750" spans="18:19" ht="12.75">
      <c r="R1750" s="32"/>
      <c r="S1750" s="32"/>
    </row>
    <row r="1751" spans="18:19" ht="12.75">
      <c r="R1751" s="32"/>
      <c r="S1751" s="32"/>
    </row>
    <row r="1752" spans="18:19" ht="12.75">
      <c r="R1752" s="32"/>
      <c r="S1752" s="32"/>
    </row>
    <row r="1753" spans="18:19" ht="12.75">
      <c r="R1753" s="32"/>
      <c r="S1753" s="32"/>
    </row>
    <row r="1754" spans="18:19" ht="12.75">
      <c r="R1754" s="32"/>
      <c r="S1754" s="32"/>
    </row>
    <row r="1755" spans="18:19" ht="12.75">
      <c r="R1755" s="32"/>
      <c r="S1755" s="32"/>
    </row>
    <row r="1756" spans="18:19" ht="12.75">
      <c r="R1756" s="32"/>
      <c r="S1756" s="32"/>
    </row>
    <row r="1757" spans="18:19" ht="12.75">
      <c r="R1757" s="32"/>
      <c r="S1757" s="32"/>
    </row>
    <row r="1758" spans="18:19" ht="12.75">
      <c r="R1758" s="32"/>
      <c r="S1758" s="32"/>
    </row>
    <row r="1759" spans="18:19" ht="12.75">
      <c r="R1759" s="32"/>
      <c r="S1759" s="32"/>
    </row>
    <row r="1760" spans="18:19" ht="12.75">
      <c r="R1760" s="32"/>
      <c r="S1760" s="32"/>
    </row>
    <row r="1761" spans="18:19" ht="12.75">
      <c r="R1761" s="32"/>
      <c r="S1761" s="32"/>
    </row>
    <row r="1762" spans="18:19" ht="12.75">
      <c r="R1762" s="32"/>
      <c r="S1762" s="32"/>
    </row>
    <row r="1763" spans="18:19" ht="12.75">
      <c r="R1763" s="32"/>
      <c r="S1763" s="32"/>
    </row>
    <row r="1764" spans="18:19" ht="12.75">
      <c r="R1764" s="32"/>
      <c r="S1764" s="32"/>
    </row>
    <row r="1765" spans="18:19" ht="12.75">
      <c r="R1765" s="32"/>
      <c r="S1765" s="32"/>
    </row>
    <row r="1766" spans="18:19" ht="12.75">
      <c r="R1766" s="32"/>
      <c r="S1766" s="32"/>
    </row>
    <row r="1767" spans="18:19" ht="12.75">
      <c r="R1767" s="32"/>
      <c r="S1767" s="32"/>
    </row>
    <row r="1768" spans="18:19" ht="12.75">
      <c r="R1768" s="32"/>
      <c r="S1768" s="32"/>
    </row>
    <row r="1769" spans="18:19" ht="12.75">
      <c r="R1769" s="32"/>
      <c r="S1769" s="32"/>
    </row>
    <row r="1770" spans="18:19" ht="12.75">
      <c r="R1770" s="32"/>
      <c r="S1770" s="32"/>
    </row>
    <row r="1771" spans="18:19" ht="12.75">
      <c r="R1771" s="32"/>
      <c r="S1771" s="32"/>
    </row>
    <row r="1772" spans="18:19" ht="12.75">
      <c r="R1772" s="32"/>
      <c r="S1772" s="32"/>
    </row>
    <row r="1773" spans="18:19" ht="12.75">
      <c r="R1773" s="32"/>
      <c r="S1773" s="32"/>
    </row>
    <row r="1774" spans="18:19" ht="12.75">
      <c r="R1774" s="32"/>
      <c r="S1774" s="32"/>
    </row>
    <row r="1775" spans="18:19" ht="12.75">
      <c r="R1775" s="32"/>
      <c r="S1775" s="32"/>
    </row>
    <row r="1776" spans="18:19" ht="12.75">
      <c r="R1776" s="32"/>
      <c r="S1776" s="32"/>
    </row>
    <row r="1777" spans="18:19" ht="12.75">
      <c r="R1777" s="32"/>
      <c r="S1777" s="32"/>
    </row>
    <row r="1778" spans="18:19" ht="12.75">
      <c r="R1778" s="32"/>
      <c r="S1778" s="32"/>
    </row>
    <row r="1779" spans="18:19" ht="12.75">
      <c r="R1779" s="32"/>
      <c r="S1779" s="32"/>
    </row>
    <row r="1780" spans="18:19" ht="12.75">
      <c r="R1780" s="32"/>
      <c r="S1780" s="32"/>
    </row>
    <row r="1781" spans="18:19" ht="12.75">
      <c r="R1781" s="32"/>
      <c r="S1781" s="32"/>
    </row>
    <row r="1782" spans="18:19" ht="12.75">
      <c r="R1782" s="32"/>
      <c r="S1782" s="32"/>
    </row>
    <row r="1783" spans="18:19" ht="12.75">
      <c r="R1783" s="32"/>
      <c r="S1783" s="32"/>
    </row>
    <row r="1784" spans="18:19" ht="12.75">
      <c r="R1784" s="32"/>
      <c r="S1784" s="32"/>
    </row>
    <row r="1785" spans="18:19" ht="12.75">
      <c r="R1785" s="32"/>
      <c r="S1785" s="32"/>
    </row>
    <row r="1786" spans="18:19" ht="12.75">
      <c r="R1786" s="32"/>
      <c r="S1786" s="32"/>
    </row>
    <row r="1787" spans="18:19" ht="12.75">
      <c r="R1787" s="32"/>
      <c r="S1787" s="32"/>
    </row>
    <row r="1788" spans="18:19" ht="12.75">
      <c r="R1788" s="32"/>
      <c r="S1788" s="32"/>
    </row>
    <row r="1789" spans="18:19" ht="12.75">
      <c r="R1789" s="32"/>
      <c r="S1789" s="32"/>
    </row>
    <row r="1790" spans="18:19" ht="12.75">
      <c r="R1790" s="32"/>
      <c r="S1790" s="32"/>
    </row>
    <row r="1791" spans="18:19" ht="12.75">
      <c r="R1791" s="32"/>
      <c r="S1791" s="32"/>
    </row>
    <row r="1792" spans="18:19" ht="12.75">
      <c r="R1792" s="32"/>
      <c r="S1792" s="32"/>
    </row>
    <row r="1793" spans="18:19" ht="12.75">
      <c r="R1793" s="32"/>
      <c r="S1793" s="32"/>
    </row>
    <row r="1794" spans="18:19" ht="12.75">
      <c r="R1794" s="32"/>
      <c r="S1794" s="32"/>
    </row>
    <row r="1795" spans="18:19" ht="12.75">
      <c r="R1795" s="32"/>
      <c r="S1795" s="32"/>
    </row>
    <row r="1796" spans="18:19" ht="12.75">
      <c r="R1796" s="32"/>
      <c r="S1796" s="32"/>
    </row>
    <row r="1797" spans="18:19" ht="12.75">
      <c r="R1797" s="32"/>
      <c r="S1797" s="32"/>
    </row>
    <row r="1798" spans="18:19" ht="12.75">
      <c r="R1798" s="32"/>
      <c r="S1798" s="32"/>
    </row>
    <row r="1799" spans="18:19" ht="12.75">
      <c r="R1799" s="32"/>
      <c r="S1799" s="32"/>
    </row>
    <row r="1800" spans="18:19" ht="12.75">
      <c r="R1800" s="32"/>
      <c r="S1800" s="32"/>
    </row>
    <row r="1801" spans="18:19" ht="12.75">
      <c r="R1801" s="32"/>
      <c r="S1801" s="32"/>
    </row>
    <row r="1802" spans="18:19" ht="12.75">
      <c r="R1802" s="32"/>
      <c r="S1802" s="32"/>
    </row>
    <row r="1803" spans="18:19" ht="12.75">
      <c r="R1803" s="32"/>
      <c r="S1803" s="32"/>
    </row>
    <row r="1804" spans="18:19" ht="12.75">
      <c r="R1804" s="32"/>
      <c r="S1804" s="32"/>
    </row>
    <row r="1805" spans="18:19" ht="12.75">
      <c r="R1805" s="32"/>
      <c r="S1805" s="32"/>
    </row>
    <row r="1806" spans="18:19" ht="12.75">
      <c r="R1806" s="32"/>
      <c r="S1806" s="32"/>
    </row>
    <row r="1807" spans="18:19" ht="12.75">
      <c r="R1807" s="32"/>
      <c r="S1807" s="32"/>
    </row>
    <row r="1808" spans="18:19" ht="12.75">
      <c r="R1808" s="32"/>
      <c r="S1808" s="32"/>
    </row>
    <row r="1809" spans="18:19" ht="12.75">
      <c r="R1809" s="32"/>
      <c r="S1809" s="32"/>
    </row>
    <row r="1810" spans="18:19" ht="12.75">
      <c r="R1810" s="32"/>
      <c r="S1810" s="32"/>
    </row>
    <row r="1811" spans="18:19" ht="12.75">
      <c r="R1811" s="32"/>
      <c r="S1811" s="32"/>
    </row>
    <row r="1812" spans="18:19" ht="12.75">
      <c r="R1812" s="32"/>
      <c r="S1812" s="32"/>
    </row>
    <row r="1813" spans="18:19" ht="12.75">
      <c r="R1813" s="32"/>
      <c r="S1813" s="32"/>
    </row>
    <row r="1814" spans="18:19" ht="12.75">
      <c r="R1814" s="32"/>
      <c r="S1814" s="32"/>
    </row>
    <row r="1815" spans="18:19" ht="12.75">
      <c r="R1815" s="32"/>
      <c r="S1815" s="32"/>
    </row>
    <row r="1816" spans="18:19" ht="12.75">
      <c r="R1816" s="32"/>
      <c r="S1816" s="32"/>
    </row>
    <row r="1817" spans="18:19" ht="12.75">
      <c r="R1817" s="32"/>
      <c r="S1817" s="32"/>
    </row>
    <row r="1818" spans="18:19" ht="12.75">
      <c r="R1818" s="32"/>
      <c r="S1818" s="32"/>
    </row>
    <row r="1819" spans="18:19" ht="12.75">
      <c r="R1819" s="32"/>
      <c r="S1819" s="32"/>
    </row>
    <row r="1820" spans="18:19" ht="12.75">
      <c r="R1820" s="32"/>
      <c r="S1820" s="32"/>
    </row>
    <row r="1821" spans="18:19" ht="12.75">
      <c r="R1821" s="32"/>
      <c r="S1821" s="32"/>
    </row>
    <row r="1822" spans="18:19" ht="12.75">
      <c r="R1822" s="32"/>
      <c r="S1822" s="32"/>
    </row>
    <row r="1823" spans="18:19" ht="12.75">
      <c r="R1823" s="32"/>
      <c r="S1823" s="32"/>
    </row>
    <row r="1824" spans="18:19" ht="12.75">
      <c r="R1824" s="32"/>
      <c r="S1824" s="32"/>
    </row>
    <row r="1825" spans="18:19" ht="12.75">
      <c r="R1825" s="32"/>
      <c r="S1825" s="32"/>
    </row>
    <row r="1826" spans="18:19" ht="12.75">
      <c r="R1826" s="32"/>
      <c r="S1826" s="32"/>
    </row>
    <row r="1827" spans="18:19" ht="12.75">
      <c r="R1827" s="32"/>
      <c r="S1827" s="32"/>
    </row>
    <row r="1828" spans="18:19" ht="12.75">
      <c r="R1828" s="32"/>
      <c r="S1828" s="32"/>
    </row>
    <row r="1829" spans="18:19" ht="12.75">
      <c r="R1829" s="32"/>
      <c r="S1829" s="32"/>
    </row>
    <row r="1830" spans="18:19" ht="12.75">
      <c r="R1830" s="32"/>
      <c r="S1830" s="32"/>
    </row>
    <row r="1831" spans="18:19" ht="12.75">
      <c r="R1831" s="32"/>
      <c r="S1831" s="32"/>
    </row>
    <row r="1832" spans="18:19" ht="12.75">
      <c r="R1832" s="32"/>
      <c r="S1832" s="32"/>
    </row>
    <row r="1833" spans="18:19" ht="12.75">
      <c r="R1833" s="32"/>
      <c r="S1833" s="32"/>
    </row>
    <row r="1834" spans="18:19" ht="12.75">
      <c r="R1834" s="32"/>
      <c r="S1834" s="32"/>
    </row>
    <row r="1835" spans="18:19" ht="12.75">
      <c r="R1835" s="32"/>
      <c r="S1835" s="32"/>
    </row>
    <row r="1836" spans="18:19" ht="12.75">
      <c r="R1836" s="32"/>
      <c r="S1836" s="32"/>
    </row>
    <row r="1837" spans="18:19" ht="12.75">
      <c r="R1837" s="32"/>
      <c r="S1837" s="32"/>
    </row>
    <row r="1838" spans="18:19" ht="12.75">
      <c r="R1838" s="32"/>
      <c r="S1838" s="32"/>
    </row>
    <row r="1839" spans="18:19" ht="12.75">
      <c r="R1839" s="32"/>
      <c r="S1839" s="32"/>
    </row>
    <row r="1840" spans="18:19" ht="12.75">
      <c r="R1840" s="32"/>
      <c r="S1840" s="32"/>
    </row>
    <row r="1841" spans="18:19" ht="12.75">
      <c r="R1841" s="32"/>
      <c r="S1841" s="32"/>
    </row>
    <row r="1842" spans="18:19" ht="12.75">
      <c r="R1842" s="32"/>
      <c r="S1842" s="32"/>
    </row>
    <row r="1843" spans="18:19" ht="12.75">
      <c r="R1843" s="32"/>
      <c r="S1843" s="32"/>
    </row>
    <row r="1844" spans="18:19" ht="12.75">
      <c r="R1844" s="32"/>
      <c r="S1844" s="32"/>
    </row>
    <row r="1845" spans="18:19" ht="12.75">
      <c r="R1845" s="32"/>
      <c r="S1845" s="32"/>
    </row>
    <row r="1846" spans="18:19" ht="12.75">
      <c r="R1846" s="32"/>
      <c r="S1846" s="32"/>
    </row>
    <row r="1847" spans="18:19" ht="12.75">
      <c r="R1847" s="32"/>
      <c r="S1847" s="32"/>
    </row>
    <row r="1848" spans="18:19" ht="12.75">
      <c r="R1848" s="32"/>
      <c r="S1848" s="32"/>
    </row>
    <row r="1849" spans="18:19" ht="12.75">
      <c r="R1849" s="32"/>
      <c r="S1849" s="32"/>
    </row>
    <row r="1850" spans="18:19" ht="12.75">
      <c r="R1850" s="32"/>
      <c r="S1850" s="32"/>
    </row>
    <row r="1851" spans="18:19" ht="12.75">
      <c r="R1851" s="32"/>
      <c r="S1851" s="32"/>
    </row>
    <row r="1852" spans="18:19" ht="12.75">
      <c r="R1852" s="32"/>
      <c r="S1852" s="32"/>
    </row>
    <row r="1853" spans="18:19" ht="12.75">
      <c r="R1853" s="32"/>
      <c r="S1853" s="32"/>
    </row>
    <row r="1854" spans="18:19" ht="12.75">
      <c r="R1854" s="32"/>
      <c r="S1854" s="32"/>
    </row>
    <row r="1855" spans="18:19" ht="12.75">
      <c r="R1855" s="32"/>
      <c r="S1855" s="32"/>
    </row>
    <row r="1856" spans="18:19" ht="12.75">
      <c r="R1856" s="32"/>
      <c r="S1856" s="32"/>
    </row>
    <row r="1857" spans="18:19" ht="12.75">
      <c r="R1857" s="32"/>
      <c r="S1857" s="32"/>
    </row>
    <row r="1858" spans="18:19" ht="12.75">
      <c r="R1858" s="32"/>
      <c r="S1858" s="32"/>
    </row>
    <row r="1859" spans="18:19" ht="12.75">
      <c r="R1859" s="32"/>
      <c r="S1859" s="32"/>
    </row>
    <row r="1860" spans="18:19" ht="12.75">
      <c r="R1860" s="32"/>
      <c r="S1860" s="32"/>
    </row>
    <row r="1861" spans="18:19" ht="12.75">
      <c r="R1861" s="32"/>
      <c r="S1861" s="32"/>
    </row>
    <row r="1862" spans="18:19" ht="12.75">
      <c r="R1862" s="32"/>
      <c r="S1862" s="32"/>
    </row>
    <row r="1863" spans="18:19" ht="12.75">
      <c r="R1863" s="32"/>
      <c r="S1863" s="32"/>
    </row>
    <row r="1864" spans="18:19" ht="12.75">
      <c r="R1864" s="32"/>
      <c r="S1864" s="32"/>
    </row>
    <row r="1865" spans="18:19" ht="12.75">
      <c r="R1865" s="32"/>
      <c r="S1865" s="32"/>
    </row>
    <row r="1866" spans="18:19" ht="12.75">
      <c r="R1866" s="32"/>
      <c r="S1866" s="32"/>
    </row>
    <row r="1867" spans="18:19" ht="12.75">
      <c r="R1867" s="32"/>
      <c r="S1867" s="32"/>
    </row>
    <row r="1868" spans="18:19" ht="12.75">
      <c r="R1868" s="32"/>
      <c r="S1868" s="32"/>
    </row>
    <row r="1869" spans="18:19" ht="12.75">
      <c r="R1869" s="32"/>
      <c r="S1869" s="32"/>
    </row>
    <row r="1870" spans="18:19" ht="12.75">
      <c r="R1870" s="32"/>
      <c r="S1870" s="32"/>
    </row>
    <row r="1871" spans="18:19" ht="12.75">
      <c r="R1871" s="32"/>
      <c r="S1871" s="32"/>
    </row>
    <row r="1872" spans="18:19" ht="12.75">
      <c r="R1872" s="32"/>
      <c r="S1872" s="32"/>
    </row>
    <row r="1873" spans="18:19" ht="12.75">
      <c r="R1873" s="32"/>
      <c r="S1873" s="32"/>
    </row>
    <row r="1874" spans="18:19" ht="12.75">
      <c r="R1874" s="32"/>
      <c r="S1874" s="32"/>
    </row>
    <row r="1875" spans="18:19" ht="12.75">
      <c r="R1875" s="32"/>
      <c r="S1875" s="32"/>
    </row>
    <row r="1876" spans="18:19" ht="12.75">
      <c r="R1876" s="32"/>
      <c r="S1876" s="32"/>
    </row>
    <row r="1877" spans="18:19" ht="12.75">
      <c r="R1877" s="32"/>
      <c r="S1877" s="32"/>
    </row>
    <row r="1878" spans="18:19" ht="12.75">
      <c r="R1878" s="32"/>
      <c r="S1878" s="32"/>
    </row>
    <row r="1879" spans="18:19" ht="12.75">
      <c r="R1879" s="32"/>
      <c r="S1879" s="32"/>
    </row>
    <row r="1880" spans="18:19" ht="12.75">
      <c r="R1880" s="32"/>
      <c r="S1880" s="32"/>
    </row>
    <row r="1881" spans="18:19" ht="12.75">
      <c r="R1881" s="32"/>
      <c r="S1881" s="32"/>
    </row>
    <row r="1882" spans="18:19" ht="12.75">
      <c r="R1882" s="32"/>
      <c r="S1882" s="32"/>
    </row>
    <row r="1883" spans="18:19" ht="12.75">
      <c r="R1883" s="32"/>
      <c r="S1883" s="32"/>
    </row>
    <row r="1884" spans="18:19" ht="12.75">
      <c r="R1884" s="32"/>
      <c r="S1884" s="32"/>
    </row>
    <row r="1885" spans="18:19" ht="12.75">
      <c r="R1885" s="32"/>
      <c r="S1885" s="32"/>
    </row>
    <row r="1886" spans="18:19" ht="12.75">
      <c r="R1886" s="32"/>
      <c r="S1886" s="32"/>
    </row>
    <row r="1887" spans="18:19" ht="12.75">
      <c r="R1887" s="32"/>
      <c r="S1887" s="32"/>
    </row>
    <row r="1888" spans="18:19" ht="12.75">
      <c r="R1888" s="32"/>
      <c r="S1888" s="32"/>
    </row>
    <row r="1889" spans="18:19" ht="12.75">
      <c r="R1889" s="32"/>
      <c r="S1889" s="32"/>
    </row>
    <row r="1890" spans="18:19" ht="12.75">
      <c r="R1890" s="32"/>
      <c r="S1890" s="32"/>
    </row>
    <row r="1891" spans="18:19" ht="12.75">
      <c r="R1891" s="32"/>
      <c r="S1891" s="32"/>
    </row>
    <row r="1892" spans="18:19" ht="12.75">
      <c r="R1892" s="32"/>
      <c r="S1892" s="32"/>
    </row>
    <row r="1893" spans="18:19" ht="12.75">
      <c r="R1893" s="32"/>
      <c r="S1893" s="32"/>
    </row>
    <row r="1894" spans="18:19" ht="12.75">
      <c r="R1894" s="32"/>
      <c r="S1894" s="32"/>
    </row>
    <row r="1895" spans="18:19" ht="12.75">
      <c r="R1895" s="32"/>
      <c r="S1895" s="32"/>
    </row>
    <row r="1896" spans="18:19" ht="12.75">
      <c r="R1896" s="32"/>
      <c r="S1896" s="32"/>
    </row>
    <row r="1897" spans="18:19" ht="12.75">
      <c r="R1897" s="32"/>
      <c r="S1897" s="32"/>
    </row>
    <row r="1898" spans="18:19" ht="12.75">
      <c r="R1898" s="32"/>
      <c r="S1898" s="32"/>
    </row>
    <row r="1899" spans="18:19" ht="12.75">
      <c r="R1899" s="32"/>
      <c r="S1899" s="32"/>
    </row>
    <row r="1900" spans="18:19" ht="12.75">
      <c r="R1900" s="32"/>
      <c r="S1900" s="32"/>
    </row>
    <row r="1901" spans="18:19" ht="12.75">
      <c r="R1901" s="32"/>
      <c r="S1901" s="32"/>
    </row>
    <row r="1902" spans="18:19" ht="12.75">
      <c r="R1902" s="32"/>
      <c r="S1902" s="32"/>
    </row>
    <row r="1903" spans="18:19" ht="12.75">
      <c r="R1903" s="32"/>
      <c r="S1903" s="32"/>
    </row>
    <row r="1904" spans="18:19" ht="12.75">
      <c r="R1904" s="32"/>
      <c r="S1904" s="32"/>
    </row>
    <row r="1905" spans="18:19" ht="12.75">
      <c r="R1905" s="32"/>
      <c r="S1905" s="32"/>
    </row>
    <row r="1906" spans="18:19" ht="12.75">
      <c r="R1906" s="32"/>
      <c r="S1906" s="32"/>
    </row>
    <row r="1907" spans="18:19" ht="12.75">
      <c r="R1907" s="32"/>
      <c r="S1907" s="32"/>
    </row>
    <row r="1908" spans="18:19" ht="12.75">
      <c r="R1908" s="32"/>
      <c r="S1908" s="32"/>
    </row>
    <row r="1909" spans="18:19" ht="12.75">
      <c r="R1909" s="32"/>
      <c r="S1909" s="32"/>
    </row>
    <row r="1910" spans="18:19" ht="12.75">
      <c r="R1910" s="32"/>
      <c r="S1910" s="32"/>
    </row>
    <row r="1911" spans="18:19" ht="12.75">
      <c r="R1911" s="32"/>
      <c r="S1911" s="32"/>
    </row>
    <row r="1912" spans="18:19" ht="12.75">
      <c r="R1912" s="32"/>
      <c r="S1912" s="32"/>
    </row>
    <row r="1913" spans="18:19" ht="12.75">
      <c r="R1913" s="32"/>
      <c r="S1913" s="32"/>
    </row>
    <row r="1914" spans="18:19" ht="12.75">
      <c r="R1914" s="32"/>
      <c r="S1914" s="32"/>
    </row>
    <row r="1915" spans="18:19" ht="12.75">
      <c r="R1915" s="32"/>
      <c r="S1915" s="32"/>
    </row>
    <row r="1916" spans="18:19" ht="12.75">
      <c r="R1916" s="32"/>
      <c r="S1916" s="32"/>
    </row>
    <row r="1917" spans="18:19" ht="12.75">
      <c r="R1917" s="32"/>
      <c r="S1917" s="32"/>
    </row>
    <row r="1918" spans="18:19" ht="12.75">
      <c r="R1918" s="32"/>
      <c r="S1918" s="32"/>
    </row>
    <row r="1919" spans="18:19" ht="12.75">
      <c r="R1919" s="32"/>
      <c r="S1919" s="32"/>
    </row>
    <row r="1920" spans="18:19" ht="12.75">
      <c r="R1920" s="32"/>
      <c r="S1920" s="32"/>
    </row>
    <row r="1921" spans="18:19" ht="12.75">
      <c r="R1921" s="32"/>
      <c r="S1921" s="32"/>
    </row>
    <row r="1922" spans="18:19" ht="12.75">
      <c r="R1922" s="32"/>
      <c r="S1922" s="32"/>
    </row>
    <row r="1923" spans="18:19" ht="12.75">
      <c r="R1923" s="32"/>
      <c r="S1923" s="32"/>
    </row>
    <row r="1924" spans="18:19" ht="12.75">
      <c r="R1924" s="32"/>
      <c r="S1924" s="32"/>
    </row>
    <row r="1925" spans="18:19" ht="12.75">
      <c r="R1925" s="32"/>
      <c r="S1925" s="32"/>
    </row>
    <row r="1926" spans="18:19" ht="12.75">
      <c r="R1926" s="32"/>
      <c r="S1926" s="32"/>
    </row>
    <row r="1927" spans="18:19" ht="12.75">
      <c r="R1927" s="32"/>
      <c r="S1927" s="32"/>
    </row>
    <row r="1928" spans="18:19" ht="12.75">
      <c r="R1928" s="32"/>
      <c r="S1928" s="32"/>
    </row>
    <row r="1929" spans="18:19" ht="12.75">
      <c r="R1929" s="32"/>
      <c r="S1929" s="32"/>
    </row>
    <row r="1930" spans="18:19" ht="12.75">
      <c r="R1930" s="32"/>
      <c r="S1930" s="32"/>
    </row>
    <row r="1931" spans="18:19" ht="12.75">
      <c r="R1931" s="32"/>
      <c r="S1931" s="32"/>
    </row>
    <row r="1932" spans="18:19" ht="12.75">
      <c r="R1932" s="32"/>
      <c r="S1932" s="32"/>
    </row>
    <row r="1933" spans="18:19" ht="12.75">
      <c r="R1933" s="32"/>
      <c r="S1933" s="32"/>
    </row>
    <row r="1934" spans="18:19" ht="12.75">
      <c r="R1934" s="32"/>
      <c r="S1934" s="32"/>
    </row>
    <row r="1935" spans="18:19" ht="12.75">
      <c r="R1935" s="32"/>
      <c r="S1935" s="32"/>
    </row>
    <row r="1936" spans="18:19" ht="12.75">
      <c r="R1936" s="32"/>
      <c r="S1936" s="32"/>
    </row>
    <row r="1937" spans="18:19" ht="12.75">
      <c r="R1937" s="32"/>
      <c r="S1937" s="32"/>
    </row>
    <row r="1938" spans="18:19" ht="12.75">
      <c r="R1938" s="32"/>
      <c r="S1938" s="32"/>
    </row>
    <row r="1939" spans="18:19" ht="12.75">
      <c r="R1939" s="32"/>
      <c r="S1939" s="32"/>
    </row>
    <row r="1940" spans="18:19" ht="12.75">
      <c r="R1940" s="32"/>
      <c r="S1940" s="32"/>
    </row>
    <row r="1941" spans="18:19" ht="12.75">
      <c r="R1941" s="32"/>
      <c r="S1941" s="32"/>
    </row>
    <row r="1942" spans="18:19" ht="12.75">
      <c r="R1942" s="32"/>
      <c r="S1942" s="32"/>
    </row>
    <row r="1943" spans="18:19" ht="12.75">
      <c r="R1943" s="32"/>
      <c r="S1943" s="32"/>
    </row>
    <row r="1944" spans="18:19" ht="12.75">
      <c r="R1944" s="32"/>
      <c r="S1944" s="32"/>
    </row>
    <row r="1945" spans="18:19" ht="12.75">
      <c r="R1945" s="32"/>
      <c r="S1945" s="32"/>
    </row>
    <row r="1946" spans="18:19" ht="12.75">
      <c r="R1946" s="32"/>
      <c r="S1946" s="32"/>
    </row>
    <row r="1947" spans="18:19" ht="12.75">
      <c r="R1947" s="32"/>
      <c r="S1947" s="32"/>
    </row>
    <row r="1948" spans="18:19" ht="12.75">
      <c r="R1948" s="32"/>
      <c r="S1948" s="32"/>
    </row>
    <row r="1949" spans="18:19" ht="12.75">
      <c r="R1949" s="32"/>
      <c r="S1949" s="32"/>
    </row>
    <row r="1950" spans="18:19" ht="12.75">
      <c r="R1950" s="32"/>
      <c r="S1950" s="32"/>
    </row>
    <row r="1951" spans="18:19" ht="12.75">
      <c r="R1951" s="32"/>
      <c r="S1951" s="32"/>
    </row>
    <row r="1952" spans="18:19" ht="12.75">
      <c r="R1952" s="32"/>
      <c r="S1952" s="32"/>
    </row>
    <row r="1953" spans="18:19" ht="12.75">
      <c r="R1953" s="32"/>
      <c r="S1953" s="32"/>
    </row>
    <row r="1954" spans="18:19" ht="12.75">
      <c r="R1954" s="32"/>
      <c r="S1954" s="32"/>
    </row>
    <row r="1955" spans="18:19" ht="12.75">
      <c r="R1955" s="32"/>
      <c r="S1955" s="32"/>
    </row>
    <row r="1956" spans="18:19" ht="12.75">
      <c r="R1956" s="32"/>
      <c r="S1956" s="32"/>
    </row>
    <row r="1957" spans="18:19" ht="12.75">
      <c r="R1957" s="32"/>
      <c r="S1957" s="32"/>
    </row>
    <row r="1958" spans="18:19" ht="12.75">
      <c r="R1958" s="32"/>
      <c r="S1958" s="32"/>
    </row>
    <row r="1959" spans="18:19" ht="12.75">
      <c r="R1959" s="32"/>
      <c r="S1959" s="32"/>
    </row>
    <row r="1960" spans="18:19" ht="12.75">
      <c r="R1960" s="32"/>
      <c r="S1960" s="32"/>
    </row>
    <row r="1961" spans="18:19" ht="12.75">
      <c r="R1961" s="32"/>
      <c r="S1961" s="32"/>
    </row>
    <row r="1962" spans="18:19" ht="12.75">
      <c r="R1962" s="32"/>
      <c r="S1962" s="32"/>
    </row>
    <row r="1963" spans="18:19" ht="12.75">
      <c r="R1963" s="32"/>
      <c r="S1963" s="32"/>
    </row>
    <row r="1964" spans="18:19" ht="12.75">
      <c r="R1964" s="32"/>
      <c r="S1964" s="32"/>
    </row>
    <row r="1965" spans="18:19" ht="12.75">
      <c r="R1965" s="32"/>
      <c r="S1965" s="32"/>
    </row>
    <row r="1966" spans="18:19" ht="12.75">
      <c r="R1966" s="32"/>
      <c r="S1966" s="32"/>
    </row>
    <row r="1967" spans="18:19" ht="12.75">
      <c r="R1967" s="32"/>
      <c r="S1967" s="32"/>
    </row>
    <row r="1968" spans="18:19" ht="12.75">
      <c r="R1968" s="32"/>
      <c r="S1968" s="32"/>
    </row>
    <row r="1969" spans="18:19" ht="12.75">
      <c r="R1969" s="32"/>
      <c r="S1969" s="32"/>
    </row>
    <row r="1970" spans="18:19" ht="12.75">
      <c r="R1970" s="32"/>
      <c r="S1970" s="32"/>
    </row>
    <row r="1971" spans="18:19" ht="12.75">
      <c r="R1971" s="32"/>
      <c r="S1971" s="32"/>
    </row>
    <row r="1972" spans="18:19" ht="12.75">
      <c r="R1972" s="32"/>
      <c r="S1972" s="32"/>
    </row>
    <row r="1973" spans="18:19" ht="12.75">
      <c r="R1973" s="32"/>
      <c r="S1973" s="32"/>
    </row>
    <row r="1974" spans="18:19" ht="12.75">
      <c r="R1974" s="32"/>
      <c r="S1974" s="32"/>
    </row>
    <row r="1975" spans="18:19" ht="12.75">
      <c r="R1975" s="32"/>
      <c r="S1975" s="32"/>
    </row>
    <row r="1976" spans="18:19" ht="12.75">
      <c r="R1976" s="32"/>
      <c r="S1976" s="32"/>
    </row>
    <row r="1977" spans="18:19" ht="12.75">
      <c r="R1977" s="32"/>
      <c r="S1977" s="32"/>
    </row>
    <row r="1978" spans="18:19" ht="12.75">
      <c r="R1978" s="32"/>
      <c r="S1978" s="32"/>
    </row>
    <row r="1979" spans="18:19" ht="12.75">
      <c r="R1979" s="32"/>
      <c r="S1979" s="32"/>
    </row>
    <row r="1980" spans="18:19" ht="12.75">
      <c r="R1980" s="32"/>
      <c r="S1980" s="32"/>
    </row>
    <row r="1981" spans="18:19" ht="12.75">
      <c r="R1981" s="32"/>
      <c r="S1981" s="32"/>
    </row>
    <row r="1982" spans="18:19" ht="12.75">
      <c r="R1982" s="32"/>
      <c r="S1982" s="32"/>
    </row>
    <row r="1983" spans="18:19" ht="12.75">
      <c r="R1983" s="32"/>
      <c r="S1983" s="32"/>
    </row>
    <row r="1984" spans="18:19" ht="12.75">
      <c r="R1984" s="32"/>
      <c r="S1984" s="32"/>
    </row>
    <row r="1985" spans="18:19" ht="12.75">
      <c r="R1985" s="32"/>
      <c r="S1985" s="32"/>
    </row>
    <row r="1986" spans="18:19" ht="12.75">
      <c r="R1986" s="32"/>
      <c r="S1986" s="32"/>
    </row>
    <row r="1987" spans="18:19" ht="12.75">
      <c r="R1987" s="32"/>
      <c r="S1987" s="32"/>
    </row>
    <row r="1988" spans="18:19" ht="12.75">
      <c r="R1988" s="32"/>
      <c r="S1988" s="32"/>
    </row>
    <row r="1989" spans="18:19" ht="12.75">
      <c r="R1989" s="32"/>
      <c r="S1989" s="32"/>
    </row>
    <row r="1990" spans="18:19" ht="12.75">
      <c r="R1990" s="32"/>
      <c r="S1990" s="32"/>
    </row>
    <row r="1991" spans="18:19" ht="12.75">
      <c r="R1991" s="32"/>
      <c r="S1991" s="32"/>
    </row>
    <row r="1992" spans="18:19" ht="12.75">
      <c r="R1992" s="32"/>
      <c r="S1992" s="32"/>
    </row>
    <row r="1993" spans="18:19" ht="12.75">
      <c r="R1993" s="32"/>
      <c r="S1993" s="32"/>
    </row>
    <row r="1994" spans="18:19" ht="12.75">
      <c r="R1994" s="32"/>
      <c r="S1994" s="32"/>
    </row>
    <row r="1995" spans="18:19" ht="12.75">
      <c r="R1995" s="32"/>
      <c r="S1995" s="32"/>
    </row>
    <row r="1996" spans="18:19" ht="12.75">
      <c r="R1996" s="32"/>
      <c r="S1996" s="32"/>
    </row>
    <row r="1997" spans="18:19" ht="12.75">
      <c r="R1997" s="32"/>
      <c r="S1997" s="32"/>
    </row>
    <row r="1998" spans="18:19" ht="12.75">
      <c r="R1998" s="32"/>
      <c r="S1998" s="32"/>
    </row>
    <row r="1999" spans="18:19" ht="12.75">
      <c r="R1999" s="32"/>
      <c r="S1999" s="32"/>
    </row>
    <row r="2000" spans="18:19" ht="12.75">
      <c r="R2000" s="32"/>
      <c r="S2000" s="32"/>
    </row>
    <row r="2001" spans="18:19" ht="12.75">
      <c r="R2001" s="32"/>
      <c r="S2001" s="32"/>
    </row>
    <row r="2002" spans="18:19" ht="12.75">
      <c r="R2002" s="32"/>
      <c r="S2002" s="32"/>
    </row>
    <row r="2003" spans="18:19" ht="12.75">
      <c r="R2003" s="32"/>
      <c r="S2003" s="32"/>
    </row>
    <row r="2004" spans="18:19" ht="12.75">
      <c r="R2004" s="32"/>
      <c r="S2004" s="32"/>
    </row>
    <row r="2005" spans="18:19" ht="12.75">
      <c r="R2005" s="32"/>
      <c r="S2005" s="32"/>
    </row>
    <row r="2006" spans="18:19" ht="12.75">
      <c r="R2006" s="32"/>
      <c r="S2006" s="32"/>
    </row>
    <row r="2007" spans="18:19" ht="12.75">
      <c r="R2007" s="32"/>
      <c r="S2007" s="32"/>
    </row>
    <row r="2008" spans="18:19" ht="12.75">
      <c r="R2008" s="32"/>
      <c r="S2008" s="32"/>
    </row>
    <row r="2009" spans="18:19" ht="12.75">
      <c r="R2009" s="32"/>
      <c r="S2009" s="32"/>
    </row>
    <row r="2010" spans="18:19" ht="12.75">
      <c r="R2010" s="32"/>
      <c r="S2010" s="32"/>
    </row>
    <row r="2011" spans="18:19" ht="12.75">
      <c r="R2011" s="32"/>
      <c r="S2011" s="32"/>
    </row>
    <row r="2012" spans="18:19" ht="12.75">
      <c r="R2012" s="32"/>
      <c r="S2012" s="32"/>
    </row>
    <row r="2013" spans="18:19" ht="12.75">
      <c r="R2013" s="32"/>
      <c r="S2013" s="32"/>
    </row>
    <row r="2014" spans="18:19" ht="12.75">
      <c r="R2014" s="32"/>
      <c r="S2014" s="32"/>
    </row>
    <row r="2015" spans="18:19" ht="12.75">
      <c r="R2015" s="32"/>
      <c r="S2015" s="32"/>
    </row>
    <row r="2016" spans="18:19" ht="12.75">
      <c r="R2016" s="32"/>
      <c r="S2016" s="32"/>
    </row>
    <row r="2017" spans="18:19" ht="12.75">
      <c r="R2017" s="32"/>
      <c r="S2017" s="32"/>
    </row>
    <row r="2018" spans="18:19" ht="12.75">
      <c r="R2018" s="32"/>
      <c r="S2018" s="32"/>
    </row>
    <row r="2019" spans="18:19" ht="12.75">
      <c r="R2019" s="32"/>
      <c r="S2019" s="32"/>
    </row>
    <row r="2020" spans="18:19" ht="12.75">
      <c r="R2020" s="32"/>
      <c r="S2020" s="32"/>
    </row>
    <row r="2021" spans="18:19" ht="12.75">
      <c r="R2021" s="32"/>
      <c r="S2021" s="32"/>
    </row>
    <row r="2022" spans="18:19" ht="12.75">
      <c r="R2022" s="32"/>
      <c r="S2022" s="32"/>
    </row>
    <row r="2023" spans="18:19" ht="12.75">
      <c r="R2023" s="32"/>
      <c r="S2023" s="32"/>
    </row>
    <row r="2024" spans="18:19" ht="12.75">
      <c r="R2024" s="32"/>
      <c r="S2024" s="32"/>
    </row>
    <row r="2025" spans="18:19" ht="12.75">
      <c r="R2025" s="32"/>
      <c r="S2025" s="32"/>
    </row>
    <row r="2026" spans="18:19" ht="12.75">
      <c r="R2026" s="32"/>
      <c r="S2026" s="32"/>
    </row>
    <row r="2027" spans="18:19" ht="12.75">
      <c r="R2027" s="32"/>
      <c r="S2027" s="32"/>
    </row>
    <row r="2028" spans="18:19" ht="12.75">
      <c r="R2028" s="32"/>
      <c r="S2028" s="32"/>
    </row>
    <row r="2029" spans="18:19" ht="12.75">
      <c r="R2029" s="32"/>
      <c r="S2029" s="32"/>
    </row>
    <row r="2030" spans="18:19" ht="12.75">
      <c r="R2030" s="32"/>
      <c r="S2030" s="32"/>
    </row>
    <row r="2031" spans="18:19" ht="12.75">
      <c r="R2031" s="32"/>
      <c r="S2031" s="32"/>
    </row>
    <row r="2032" spans="18:19" ht="12.75">
      <c r="R2032" s="32"/>
      <c r="S2032" s="32"/>
    </row>
    <row r="2033" spans="18:19" ht="12.75">
      <c r="R2033" s="32"/>
      <c r="S2033" s="32"/>
    </row>
    <row r="2034" spans="18:19" ht="12.75">
      <c r="R2034" s="32"/>
      <c r="S2034" s="32"/>
    </row>
    <row r="2035" spans="18:19" ht="12.75">
      <c r="R2035" s="32"/>
      <c r="S2035" s="32"/>
    </row>
    <row r="2036" spans="18:19" ht="12.75">
      <c r="R2036" s="32"/>
      <c r="S2036" s="32"/>
    </row>
    <row r="2037" spans="18:19" ht="12.75">
      <c r="R2037" s="32"/>
      <c r="S2037" s="32"/>
    </row>
    <row r="2038" spans="18:19" ht="12.75">
      <c r="R2038" s="32"/>
      <c r="S2038" s="32"/>
    </row>
    <row r="2039" spans="18:19" ht="12.75">
      <c r="R2039" s="32"/>
      <c r="S2039" s="32"/>
    </row>
    <row r="2040" spans="18:19" ht="12.75">
      <c r="R2040" s="32"/>
      <c r="S2040" s="32"/>
    </row>
    <row r="2041" spans="18:19" ht="12.75">
      <c r="R2041" s="32"/>
      <c r="S2041" s="32"/>
    </row>
    <row r="2042" spans="18:19" ht="12.75">
      <c r="R2042" s="32"/>
      <c r="S2042" s="32"/>
    </row>
    <row r="2043" spans="18:19" ht="12.75">
      <c r="R2043" s="32"/>
      <c r="S2043" s="32"/>
    </row>
    <row r="2044" spans="18:19" ht="12.75">
      <c r="R2044" s="32"/>
      <c r="S2044" s="32"/>
    </row>
    <row r="2045" spans="18:19" ht="12.75">
      <c r="R2045" s="32"/>
      <c r="S2045" s="32"/>
    </row>
    <row r="2046" spans="18:19" ht="12.75">
      <c r="R2046" s="32"/>
      <c r="S2046" s="32"/>
    </row>
    <row r="2047" spans="18:19" ht="12.75">
      <c r="R2047" s="32"/>
      <c r="S2047" s="32"/>
    </row>
    <row r="2048" spans="18:19" ht="12.75">
      <c r="R2048" s="32"/>
      <c r="S2048" s="32"/>
    </row>
    <row r="2049" spans="18:19" ht="12.75">
      <c r="R2049" s="32"/>
      <c r="S2049" s="32"/>
    </row>
    <row r="2050" spans="18:19" ht="12.75">
      <c r="R2050" s="32"/>
      <c r="S2050" s="32"/>
    </row>
    <row r="2051" spans="18:19" ht="12.75">
      <c r="R2051" s="32"/>
      <c r="S2051" s="32"/>
    </row>
    <row r="2052" spans="18:19" ht="12.75">
      <c r="R2052" s="32"/>
      <c r="S2052" s="32"/>
    </row>
    <row r="2053" spans="18:19" ht="12.75">
      <c r="R2053" s="32"/>
      <c r="S2053" s="32"/>
    </row>
    <row r="2054" spans="18:19" ht="12.75">
      <c r="R2054" s="32"/>
      <c r="S2054" s="32"/>
    </row>
    <row r="2055" spans="18:19" ht="12.75">
      <c r="R2055" s="32"/>
      <c r="S2055" s="32"/>
    </row>
    <row r="2056" spans="18:19" ht="12.75">
      <c r="R2056" s="32"/>
      <c r="S2056" s="32"/>
    </row>
    <row r="2057" spans="18:19" ht="12.75">
      <c r="R2057" s="32"/>
      <c r="S2057" s="32"/>
    </row>
    <row r="2058" spans="18:19" ht="12.75">
      <c r="R2058" s="32"/>
      <c r="S2058" s="32"/>
    </row>
    <row r="2059" spans="18:19" ht="12.75">
      <c r="R2059" s="32"/>
      <c r="S2059" s="32"/>
    </row>
    <row r="2060" spans="18:19" ht="12.75">
      <c r="R2060" s="32"/>
      <c r="S2060" s="32"/>
    </row>
    <row r="2061" spans="18:19" ht="12.75">
      <c r="R2061" s="32"/>
      <c r="S2061" s="32"/>
    </row>
    <row r="2062" spans="18:19" ht="12.75">
      <c r="R2062" s="32"/>
      <c r="S2062" s="32"/>
    </row>
    <row r="2063" spans="18:19" ht="12.75">
      <c r="R2063" s="32"/>
      <c r="S2063" s="32"/>
    </row>
    <row r="2064" spans="18:19" ht="12.75">
      <c r="R2064" s="32"/>
      <c r="S2064" s="32"/>
    </row>
    <row r="2065" spans="18:19" ht="12.75">
      <c r="R2065" s="32"/>
      <c r="S2065" s="32"/>
    </row>
    <row r="2066" spans="18:19" ht="12.75">
      <c r="R2066" s="32"/>
      <c r="S2066" s="32"/>
    </row>
    <row r="2067" spans="18:19" ht="12.75">
      <c r="R2067" s="32"/>
      <c r="S2067" s="32"/>
    </row>
    <row r="2068" spans="18:19" ht="12.75">
      <c r="R2068" s="32"/>
      <c r="S2068" s="32"/>
    </row>
    <row r="2069" spans="18:19" ht="12.75">
      <c r="R2069" s="32"/>
      <c r="S2069" s="32"/>
    </row>
    <row r="2070" spans="18:19" ht="12.75">
      <c r="R2070" s="32"/>
      <c r="S2070" s="32"/>
    </row>
    <row r="2071" spans="18:19" ht="12.75">
      <c r="R2071" s="32"/>
      <c r="S2071" s="32"/>
    </row>
    <row r="2072" spans="18:19" ht="12.75">
      <c r="R2072" s="32"/>
      <c r="S2072" s="32"/>
    </row>
    <row r="2073" spans="18:19" ht="12.75">
      <c r="R2073" s="32"/>
      <c r="S2073" s="32"/>
    </row>
    <row r="2074" spans="18:19" ht="12.75">
      <c r="R2074" s="32"/>
      <c r="S2074" s="32"/>
    </row>
    <row r="2075" spans="18:19" ht="12.75">
      <c r="R2075" s="32"/>
      <c r="S2075" s="32"/>
    </row>
    <row r="2076" spans="18:19" ht="12.75">
      <c r="R2076" s="32"/>
      <c r="S2076" s="32"/>
    </row>
    <row r="2077" spans="18:19" ht="12.75">
      <c r="R2077" s="32"/>
      <c r="S2077" s="32"/>
    </row>
    <row r="2078" spans="18:19" ht="12.75">
      <c r="R2078" s="32"/>
      <c r="S2078" s="32"/>
    </row>
    <row r="2079" spans="18:19" ht="12.75">
      <c r="R2079" s="32"/>
      <c r="S2079" s="32"/>
    </row>
    <row r="2080" spans="18:19" ht="12.75">
      <c r="R2080" s="32"/>
      <c r="S2080" s="32"/>
    </row>
    <row r="2081" spans="18:19" ht="12.75">
      <c r="R2081" s="32"/>
      <c r="S2081" s="32"/>
    </row>
    <row r="2082" spans="18:19" ht="12.75">
      <c r="R2082" s="32"/>
      <c r="S2082" s="32"/>
    </row>
    <row r="2083" spans="18:19" ht="12.75">
      <c r="R2083" s="32"/>
      <c r="S2083" s="32"/>
    </row>
    <row r="2084" spans="18:19" ht="12.75">
      <c r="R2084" s="32"/>
      <c r="S2084" s="32"/>
    </row>
    <row r="2085" spans="18:19" ht="12.75">
      <c r="R2085" s="32"/>
      <c r="S2085" s="32"/>
    </row>
    <row r="2086" spans="18:19" ht="12.75">
      <c r="R2086" s="32"/>
      <c r="S2086" s="32"/>
    </row>
    <row r="2087" spans="18:19" ht="12.75">
      <c r="R2087" s="32"/>
      <c r="S2087" s="32"/>
    </row>
    <row r="2088" spans="18:19" ht="12.75">
      <c r="R2088" s="32"/>
      <c r="S2088" s="32"/>
    </row>
    <row r="2089" spans="18:19" ht="12.75">
      <c r="R2089" s="32"/>
      <c r="S2089" s="32"/>
    </row>
    <row r="2090" spans="18:19" ht="12.75">
      <c r="R2090" s="32"/>
      <c r="S2090" s="32"/>
    </row>
    <row r="2091" spans="18:19" ht="12.75">
      <c r="R2091" s="32"/>
      <c r="S2091" s="32"/>
    </row>
    <row r="2092" spans="18:19" ht="12.75">
      <c r="R2092" s="32"/>
      <c r="S2092" s="32"/>
    </row>
    <row r="2093" spans="18:19" ht="12.75">
      <c r="R2093" s="32"/>
      <c r="S2093" s="32"/>
    </row>
    <row r="2094" spans="18:19" ht="12.75">
      <c r="R2094" s="32"/>
      <c r="S2094" s="32"/>
    </row>
    <row r="2095" spans="18:19" ht="12.75">
      <c r="R2095" s="32"/>
      <c r="S2095" s="32"/>
    </row>
    <row r="2096" spans="18:19" ht="12.75">
      <c r="R2096" s="32"/>
      <c r="S2096" s="32"/>
    </row>
    <row r="2097" spans="18:19" ht="12.75">
      <c r="R2097" s="32"/>
      <c r="S2097" s="32"/>
    </row>
    <row r="2098" spans="18:19" ht="12.75">
      <c r="R2098" s="32"/>
      <c r="S2098" s="32"/>
    </row>
    <row r="2099" spans="18:19" ht="12.75">
      <c r="R2099" s="32"/>
      <c r="S2099" s="32"/>
    </row>
    <row r="2100" spans="18:19" ht="12.75">
      <c r="R2100" s="32"/>
      <c r="S2100" s="32"/>
    </row>
    <row r="2101" spans="18:19" ht="12.75">
      <c r="R2101" s="32"/>
      <c r="S2101" s="32"/>
    </row>
    <row r="2102" spans="18:19" ht="12.75">
      <c r="R2102" s="32"/>
      <c r="S2102" s="32"/>
    </row>
    <row r="2103" spans="18:19" ht="12.75">
      <c r="R2103" s="32"/>
      <c r="S2103" s="32"/>
    </row>
    <row r="2104" spans="18:19" ht="12.75">
      <c r="R2104" s="32"/>
      <c r="S2104" s="32"/>
    </row>
    <row r="2105" spans="18:19" ht="12.75">
      <c r="R2105" s="32"/>
      <c r="S2105" s="32"/>
    </row>
    <row r="2106" spans="18:19" ht="12.75">
      <c r="R2106" s="32"/>
      <c r="S2106" s="32"/>
    </row>
    <row r="2107" spans="18:19" ht="12.75">
      <c r="R2107" s="32"/>
      <c r="S2107" s="32"/>
    </row>
    <row r="2108" spans="18:19" ht="12.75">
      <c r="R2108" s="32"/>
      <c r="S2108" s="32"/>
    </row>
    <row r="2109" spans="18:19" ht="12.75">
      <c r="R2109" s="32"/>
      <c r="S2109" s="32"/>
    </row>
    <row r="2110" spans="18:19" ht="12.75">
      <c r="R2110" s="32"/>
      <c r="S2110" s="32"/>
    </row>
    <row r="2111" spans="18:19" ht="12.75">
      <c r="R2111" s="32"/>
      <c r="S2111" s="32"/>
    </row>
    <row r="2112" spans="18:19" ht="12.75">
      <c r="R2112" s="32"/>
      <c r="S2112" s="32"/>
    </row>
    <row r="2113" spans="18:19" ht="12.75">
      <c r="R2113" s="32"/>
      <c r="S2113" s="32"/>
    </row>
    <row r="2114" spans="18:19" ht="12.75">
      <c r="R2114" s="32"/>
      <c r="S2114" s="32"/>
    </row>
    <row r="2115" spans="18:19" ht="12.75">
      <c r="R2115" s="32"/>
      <c r="S2115" s="32"/>
    </row>
    <row r="2116" spans="18:19" ht="12.75">
      <c r="R2116" s="32"/>
      <c r="S2116" s="32"/>
    </row>
    <row r="2117" spans="18:19" ht="12.75">
      <c r="R2117" s="32"/>
      <c r="S2117" s="32"/>
    </row>
    <row r="2118" spans="18:19" ht="12.75">
      <c r="R2118" s="32"/>
      <c r="S2118" s="32"/>
    </row>
    <row r="2119" spans="18:19" ht="12.75">
      <c r="R2119" s="32"/>
      <c r="S2119" s="32"/>
    </row>
    <row r="2120" spans="18:19" ht="12.75">
      <c r="R2120" s="32"/>
      <c r="S2120" s="32"/>
    </row>
    <row r="2121" spans="18:19" ht="12.75">
      <c r="R2121" s="32"/>
      <c r="S2121" s="32"/>
    </row>
    <row r="2122" spans="18:19" ht="12.75">
      <c r="R2122" s="32"/>
      <c r="S2122" s="32"/>
    </row>
    <row r="2123" spans="18:19" ht="12.75">
      <c r="R2123" s="32"/>
      <c r="S2123" s="32"/>
    </row>
    <row r="2124" spans="18:19" ht="12.75">
      <c r="R2124" s="32"/>
      <c r="S2124" s="32"/>
    </row>
    <row r="2125" spans="18:19" ht="12.75">
      <c r="R2125" s="32"/>
      <c r="S2125" s="32"/>
    </row>
    <row r="2126" spans="18:19" ht="12.75">
      <c r="R2126" s="32"/>
      <c r="S2126" s="32"/>
    </row>
    <row r="2127" spans="18:19" ht="12.75">
      <c r="R2127" s="32"/>
      <c r="S2127" s="32"/>
    </row>
    <row r="2128" spans="18:19" ht="12.75">
      <c r="R2128" s="32"/>
      <c r="S2128" s="32"/>
    </row>
    <row r="2129" spans="18:19" ht="12.75">
      <c r="R2129" s="32"/>
      <c r="S2129" s="32"/>
    </row>
    <row r="2130" spans="18:19" ht="12.75">
      <c r="R2130" s="32"/>
      <c r="S2130" s="32"/>
    </row>
    <row r="2131" spans="18:19" ht="12.75">
      <c r="R2131" s="32"/>
      <c r="S2131" s="32"/>
    </row>
    <row r="2132" spans="18:19" ht="12.75">
      <c r="R2132" s="32"/>
      <c r="S2132" s="32"/>
    </row>
    <row r="2133" spans="18:19" ht="12.75">
      <c r="R2133" s="32"/>
      <c r="S2133" s="32"/>
    </row>
    <row r="2134" spans="18:19" ht="12.75">
      <c r="R2134" s="32"/>
      <c r="S2134" s="32"/>
    </row>
    <row r="2135" spans="18:19" ht="12.75">
      <c r="R2135" s="32"/>
      <c r="S2135" s="32"/>
    </row>
    <row r="2136" spans="18:19" ht="12.75">
      <c r="R2136" s="32"/>
      <c r="S2136" s="32"/>
    </row>
    <row r="2137" spans="18:19" ht="12.75">
      <c r="R2137" s="32"/>
      <c r="S2137" s="32"/>
    </row>
    <row r="2138" spans="18:19" ht="12.75">
      <c r="R2138" s="32"/>
      <c r="S2138" s="32"/>
    </row>
    <row r="2139" spans="18:19" ht="12.75">
      <c r="R2139" s="32"/>
      <c r="S2139" s="32"/>
    </row>
    <row r="2140" spans="18:19" ht="12.75">
      <c r="R2140" s="32"/>
      <c r="S2140" s="32"/>
    </row>
    <row r="2141" spans="18:19" ht="12.75">
      <c r="R2141" s="32"/>
      <c r="S2141" s="32"/>
    </row>
    <row r="2142" spans="18:19" ht="12.75">
      <c r="R2142" s="32"/>
      <c r="S2142" s="32"/>
    </row>
    <row r="2143" spans="18:19" ht="12.75">
      <c r="R2143" s="32"/>
      <c r="S2143" s="32"/>
    </row>
    <row r="2144" spans="18:19" ht="12.75">
      <c r="R2144" s="32"/>
      <c r="S2144" s="32"/>
    </row>
    <row r="2145" spans="18:19" ht="12.75">
      <c r="R2145" s="32"/>
      <c r="S2145" s="32"/>
    </row>
    <row r="2146" spans="18:19" ht="12.75">
      <c r="R2146" s="32"/>
      <c r="S2146" s="32"/>
    </row>
    <row r="2147" spans="18:19" ht="12.75">
      <c r="R2147" s="32"/>
      <c r="S2147" s="32"/>
    </row>
    <row r="2148" spans="18:19" ht="12.75">
      <c r="R2148" s="32"/>
      <c r="S2148" s="32"/>
    </row>
    <row r="2149" spans="18:19" ht="12.75">
      <c r="R2149" s="32"/>
      <c r="S2149" s="32"/>
    </row>
    <row r="2150" spans="18:19" ht="12.75">
      <c r="R2150" s="32"/>
      <c r="S2150" s="32"/>
    </row>
    <row r="2151" spans="18:19" ht="12.75">
      <c r="R2151" s="32"/>
      <c r="S2151" s="32"/>
    </row>
    <row r="2152" spans="18:19" ht="12.75">
      <c r="R2152" s="32"/>
      <c r="S2152" s="32"/>
    </row>
    <row r="2153" spans="18:19" ht="12.75">
      <c r="R2153" s="32"/>
      <c r="S2153" s="32"/>
    </row>
    <row r="2154" spans="18:19" ht="12.75">
      <c r="R2154" s="32"/>
      <c r="S2154" s="32"/>
    </row>
    <row r="2155" spans="18:19" ht="12.75">
      <c r="R2155" s="32"/>
      <c r="S2155" s="32"/>
    </row>
    <row r="2156" spans="18:19" ht="12.75">
      <c r="R2156" s="32"/>
      <c r="S2156" s="32"/>
    </row>
    <row r="2157" spans="18:19" ht="12.75">
      <c r="R2157" s="32"/>
      <c r="S2157" s="32"/>
    </row>
    <row r="2158" spans="18:19" ht="12.75">
      <c r="R2158" s="32"/>
      <c r="S2158" s="32"/>
    </row>
    <row r="2159" spans="18:19" ht="12.75">
      <c r="R2159" s="32"/>
      <c r="S2159" s="32"/>
    </row>
    <row r="2160" spans="18:19" ht="12.75">
      <c r="R2160" s="32"/>
      <c r="S2160" s="32"/>
    </row>
    <row r="2161" spans="18:19" ht="12.75">
      <c r="R2161" s="32"/>
      <c r="S2161" s="32"/>
    </row>
    <row r="2162" spans="18:19" ht="12.75">
      <c r="R2162" s="32"/>
      <c r="S2162" s="32"/>
    </row>
    <row r="2163" spans="18:19" ht="12.75">
      <c r="R2163" s="32"/>
      <c r="S2163" s="32"/>
    </row>
    <row r="2164" spans="18:19" ht="12.75">
      <c r="R2164" s="32"/>
      <c r="S2164" s="32"/>
    </row>
    <row r="2165" spans="18:19" ht="12.75">
      <c r="R2165" s="32"/>
      <c r="S2165" s="32"/>
    </row>
    <row r="2166" spans="18:19" ht="12.75">
      <c r="R2166" s="32"/>
      <c r="S2166" s="32"/>
    </row>
    <row r="2167" spans="18:19" ht="12.75">
      <c r="R2167" s="32"/>
      <c r="S2167" s="32"/>
    </row>
    <row r="2168" spans="18:19" ht="12.75">
      <c r="R2168" s="32"/>
      <c r="S2168" s="32"/>
    </row>
    <row r="2169" spans="18:19" ht="12.75">
      <c r="R2169" s="32"/>
      <c r="S2169" s="32"/>
    </row>
    <row r="2170" spans="18:19" ht="12.75">
      <c r="R2170" s="32"/>
      <c r="S2170" s="32"/>
    </row>
    <row r="2171" spans="18:19" ht="12.75">
      <c r="R2171" s="32"/>
      <c r="S2171" s="32"/>
    </row>
    <row r="2172" spans="18:19" ht="12.75">
      <c r="R2172" s="32"/>
      <c r="S2172" s="32"/>
    </row>
    <row r="2173" spans="18:19" ht="12.75">
      <c r="R2173" s="32"/>
      <c r="S2173" s="32"/>
    </row>
    <row r="2174" spans="18:19" ht="12.75">
      <c r="R2174" s="32"/>
      <c r="S2174" s="32"/>
    </row>
    <row r="2175" spans="18:19" ht="12.75">
      <c r="R2175" s="32"/>
      <c r="S2175" s="32"/>
    </row>
    <row r="2176" spans="18:19" ht="12.75">
      <c r="R2176" s="32"/>
      <c r="S2176" s="32"/>
    </row>
    <row r="2177" spans="18:19" ht="12.75">
      <c r="R2177" s="32"/>
      <c r="S2177" s="32"/>
    </row>
    <row r="2178" spans="18:19" ht="12.75">
      <c r="R2178" s="32"/>
      <c r="S2178" s="32"/>
    </row>
    <row r="2179" spans="18:19" ht="12.75">
      <c r="R2179" s="32"/>
      <c r="S2179" s="32"/>
    </row>
    <row r="2180" spans="18:19" ht="12.75">
      <c r="R2180" s="32"/>
      <c r="S2180" s="32"/>
    </row>
    <row r="2181" spans="18:19" ht="12.75">
      <c r="R2181" s="32"/>
      <c r="S2181" s="32"/>
    </row>
    <row r="2182" spans="18:19" ht="12.75">
      <c r="R2182" s="32"/>
      <c r="S2182" s="32"/>
    </row>
    <row r="2183" spans="18:19" ht="12.75">
      <c r="R2183" s="32"/>
      <c r="S2183" s="32"/>
    </row>
    <row r="2184" spans="18:19" ht="12.75">
      <c r="R2184" s="32"/>
      <c r="S2184" s="32"/>
    </row>
    <row r="2185" spans="18:19" ht="12.75">
      <c r="R2185" s="32"/>
      <c r="S2185" s="32"/>
    </row>
    <row r="2186" spans="18:19" ht="12.75">
      <c r="R2186" s="32"/>
      <c r="S2186" s="32"/>
    </row>
    <row r="2187" spans="18:19" ht="12.75">
      <c r="R2187" s="32"/>
      <c r="S2187" s="32"/>
    </row>
    <row r="2188" spans="18:19" ht="12.75">
      <c r="R2188" s="32"/>
      <c r="S2188" s="32"/>
    </row>
    <row r="2189" spans="18:19" ht="12.75">
      <c r="R2189" s="32"/>
      <c r="S2189" s="32"/>
    </row>
    <row r="2190" spans="18:19" ht="12.75">
      <c r="R2190" s="32"/>
      <c r="S2190" s="32"/>
    </row>
    <row r="2191" spans="18:19" ht="12.75">
      <c r="R2191" s="32"/>
      <c r="S2191" s="32"/>
    </row>
    <row r="2192" spans="18:19" ht="12.75">
      <c r="R2192" s="32"/>
      <c r="S2192" s="32"/>
    </row>
    <row r="2193" spans="18:19" ht="12.75">
      <c r="R2193" s="32"/>
      <c r="S2193" s="32"/>
    </row>
    <row r="2194" spans="18:19" ht="12.75">
      <c r="R2194" s="32"/>
      <c r="S2194" s="32"/>
    </row>
    <row r="2195" spans="18:19" ht="12.75">
      <c r="R2195" s="32"/>
      <c r="S2195" s="32"/>
    </row>
    <row r="2196" spans="18:19" ht="12.75">
      <c r="R2196" s="32"/>
      <c r="S2196" s="32"/>
    </row>
    <row r="2197" spans="18:19" ht="12.75">
      <c r="R2197" s="32"/>
      <c r="S2197" s="32"/>
    </row>
    <row r="2198" spans="18:19" ht="12.75">
      <c r="R2198" s="32"/>
      <c r="S2198" s="32"/>
    </row>
    <row r="2199" spans="18:19" ht="12.75">
      <c r="R2199" s="32"/>
      <c r="S2199" s="32"/>
    </row>
    <row r="2200" spans="18:19" ht="12.75">
      <c r="R2200" s="32"/>
      <c r="S2200" s="32"/>
    </row>
    <row r="2201" spans="18:19" ht="12.75">
      <c r="R2201" s="32"/>
      <c r="S2201" s="32"/>
    </row>
    <row r="2202" spans="18:19" ht="12.75">
      <c r="R2202" s="32"/>
      <c r="S2202" s="32"/>
    </row>
    <row r="2203" spans="18:19" ht="12.75">
      <c r="R2203" s="32"/>
      <c r="S2203" s="32"/>
    </row>
    <row r="2204" spans="18:19" ht="12.75">
      <c r="R2204" s="32"/>
      <c r="S2204" s="32"/>
    </row>
    <row r="2205" spans="18:19" ht="12.75">
      <c r="R2205" s="32"/>
      <c r="S2205" s="32"/>
    </row>
    <row r="2206" spans="18:19" ht="12.75">
      <c r="R2206" s="32"/>
      <c r="S2206" s="32"/>
    </row>
    <row r="2207" spans="18:19" ht="12.75">
      <c r="R2207" s="32"/>
      <c r="S2207" s="32"/>
    </row>
    <row r="2208" spans="18:19" ht="12.75">
      <c r="R2208" s="32"/>
      <c r="S2208" s="32"/>
    </row>
    <row r="2209" spans="18:19" ht="12.75">
      <c r="R2209" s="32"/>
      <c r="S2209" s="32"/>
    </row>
    <row r="2210" spans="18:19" ht="12.75">
      <c r="R2210" s="32"/>
      <c r="S2210" s="32"/>
    </row>
    <row r="2211" spans="18:19" ht="12.75">
      <c r="R2211" s="32"/>
      <c r="S2211" s="32"/>
    </row>
    <row r="2212" spans="18:19" ht="12.75">
      <c r="R2212" s="32"/>
      <c r="S2212" s="32"/>
    </row>
    <row r="2213" spans="18:19" ht="12.75">
      <c r="R2213" s="32"/>
      <c r="S2213" s="32"/>
    </row>
    <row r="2214" spans="18:19" ht="12.75">
      <c r="R2214" s="32"/>
      <c r="S2214" s="32"/>
    </row>
    <row r="2215" spans="18:19" ht="12.75">
      <c r="R2215" s="32"/>
      <c r="S2215" s="32"/>
    </row>
    <row r="2216" spans="18:19" ht="12.75">
      <c r="R2216" s="32"/>
      <c r="S2216" s="32"/>
    </row>
    <row r="2217" spans="18:19" ht="12.75">
      <c r="R2217" s="32"/>
      <c r="S2217" s="32"/>
    </row>
    <row r="2218" spans="18:19" ht="12.75">
      <c r="R2218" s="32"/>
      <c r="S2218" s="32"/>
    </row>
    <row r="2219" spans="18:19" ht="12.75">
      <c r="R2219" s="32"/>
      <c r="S2219" s="32"/>
    </row>
    <row r="2220" spans="18:19" ht="12.75">
      <c r="R2220" s="32"/>
      <c r="S2220" s="32"/>
    </row>
    <row r="2221" spans="18:19" ht="12.75">
      <c r="R2221" s="32"/>
      <c r="S2221" s="32"/>
    </row>
    <row r="2222" spans="18:19" ht="12.75">
      <c r="R2222" s="32"/>
      <c r="S2222" s="32"/>
    </row>
    <row r="2223" spans="18:19" ht="12.75">
      <c r="R2223" s="32"/>
      <c r="S2223" s="32"/>
    </row>
    <row r="2224" spans="18:19" ht="12.75">
      <c r="R2224" s="32"/>
      <c r="S2224" s="32"/>
    </row>
    <row r="2225" spans="18:19" ht="12.75">
      <c r="R2225" s="32"/>
      <c r="S2225" s="32"/>
    </row>
    <row r="2226" spans="18:19" ht="12.75">
      <c r="R2226" s="32"/>
      <c r="S2226" s="32"/>
    </row>
    <row r="2227" spans="18:19" ht="12.75">
      <c r="R2227" s="32"/>
      <c r="S2227" s="32"/>
    </row>
    <row r="2228" spans="18:19" ht="12.75">
      <c r="R2228" s="32"/>
      <c r="S2228" s="32"/>
    </row>
    <row r="2229" spans="18:19" ht="12.75">
      <c r="R2229" s="32"/>
      <c r="S2229" s="32"/>
    </row>
    <row r="2230" spans="18:19" ht="12.75">
      <c r="R2230" s="32"/>
      <c r="S2230" s="32"/>
    </row>
    <row r="2231" spans="18:19" ht="12.75">
      <c r="R2231" s="32"/>
      <c r="S2231" s="32"/>
    </row>
    <row r="2232" spans="18:19" ht="12.75">
      <c r="R2232" s="32"/>
      <c r="S2232" s="32"/>
    </row>
    <row r="2233" spans="18:19" ht="12.75">
      <c r="R2233" s="32"/>
      <c r="S2233" s="32"/>
    </row>
    <row r="2234" spans="18:19" ht="12.75">
      <c r="R2234" s="32"/>
      <c r="S2234" s="32"/>
    </row>
    <row r="2235" spans="18:19" ht="12.75">
      <c r="R2235" s="32"/>
      <c r="S2235" s="32"/>
    </row>
    <row r="2236" spans="18:19" ht="12.75">
      <c r="R2236" s="32"/>
      <c r="S2236" s="32"/>
    </row>
    <row r="2237" spans="18:19" ht="12.75">
      <c r="R2237" s="32"/>
      <c r="S2237" s="32"/>
    </row>
    <row r="2238" spans="18:19" ht="12.75">
      <c r="R2238" s="32"/>
      <c r="S2238" s="32"/>
    </row>
    <row r="2239" spans="18:19" ht="12.75">
      <c r="R2239" s="32"/>
      <c r="S2239" s="32"/>
    </row>
    <row r="2240" spans="18:19" ht="12.75">
      <c r="R2240" s="32"/>
      <c r="S2240" s="32"/>
    </row>
    <row r="2241" spans="18:19" ht="12.75">
      <c r="R2241" s="32"/>
      <c r="S2241" s="32"/>
    </row>
    <row r="2242" spans="18:19" ht="12.75">
      <c r="R2242" s="32"/>
      <c r="S2242" s="32"/>
    </row>
    <row r="2243" spans="18:19" ht="12.75">
      <c r="R2243" s="32"/>
      <c r="S2243" s="32"/>
    </row>
    <row r="2244" spans="18:19" ht="12.75">
      <c r="R2244" s="32"/>
      <c r="S2244" s="32"/>
    </row>
    <row r="2245" spans="18:19" ht="12.75">
      <c r="R2245" s="32"/>
      <c r="S2245" s="32"/>
    </row>
    <row r="2246" spans="18:19" ht="12.75">
      <c r="R2246" s="32"/>
      <c r="S2246" s="32"/>
    </row>
    <row r="2247" spans="18:19" ht="12.75">
      <c r="R2247" s="32"/>
      <c r="S2247" s="32"/>
    </row>
    <row r="2248" spans="18:19" ht="12.75">
      <c r="R2248" s="32"/>
      <c r="S2248" s="32"/>
    </row>
    <row r="2249" spans="18:19" ht="12.75">
      <c r="R2249" s="32"/>
      <c r="S2249" s="32"/>
    </row>
    <row r="2250" spans="18:19" ht="12.75">
      <c r="R2250" s="32"/>
      <c r="S2250" s="32"/>
    </row>
    <row r="2251" spans="18:19" ht="12.75">
      <c r="R2251" s="32"/>
      <c r="S2251" s="32"/>
    </row>
    <row r="2252" spans="18:19" ht="12.75">
      <c r="R2252" s="32"/>
      <c r="S2252" s="32"/>
    </row>
    <row r="2253" spans="18:19" ht="12.75">
      <c r="R2253" s="32"/>
      <c r="S2253" s="32"/>
    </row>
    <row r="2254" spans="18:19" ht="12.75">
      <c r="R2254" s="32"/>
      <c r="S2254" s="32"/>
    </row>
    <row r="2255" spans="18:19" ht="12.75">
      <c r="R2255" s="32"/>
      <c r="S2255" s="32"/>
    </row>
    <row r="2256" spans="18:19" ht="12.75">
      <c r="R2256" s="32"/>
      <c r="S2256" s="32"/>
    </row>
    <row r="2257" spans="18:19" ht="12.75">
      <c r="R2257" s="32"/>
      <c r="S2257" s="32"/>
    </row>
    <row r="2258" spans="18:19" ht="12.75">
      <c r="R2258" s="32"/>
      <c r="S2258" s="32"/>
    </row>
    <row r="2259" spans="18:19" ht="12.75">
      <c r="R2259" s="32"/>
      <c r="S2259" s="32"/>
    </row>
    <row r="2260" spans="18:19" ht="12.75">
      <c r="R2260" s="32"/>
      <c r="S2260" s="32"/>
    </row>
    <row r="2261" spans="18:19" ht="12.75">
      <c r="R2261" s="32"/>
      <c r="S2261" s="32"/>
    </row>
    <row r="2262" spans="18:19" ht="12.75">
      <c r="R2262" s="32"/>
      <c r="S2262" s="32"/>
    </row>
    <row r="2263" spans="18:19" ht="12.75">
      <c r="R2263" s="32"/>
      <c r="S2263" s="32"/>
    </row>
    <row r="2264" spans="18:19" ht="12.75">
      <c r="R2264" s="32"/>
      <c r="S2264" s="32"/>
    </row>
    <row r="2265" spans="18:19" ht="12.75">
      <c r="R2265" s="32"/>
      <c r="S2265" s="32"/>
    </row>
    <row r="2266" spans="18:19" ht="12.75">
      <c r="R2266" s="32"/>
      <c r="S2266" s="32"/>
    </row>
    <row r="2267" spans="18:19" ht="12.75">
      <c r="R2267" s="32"/>
      <c r="S2267" s="32"/>
    </row>
    <row r="2268" spans="18:19" ht="12.75">
      <c r="R2268" s="32"/>
      <c r="S2268" s="32"/>
    </row>
    <row r="2269" spans="18:19" ht="12.75">
      <c r="R2269" s="32"/>
      <c r="S2269" s="32"/>
    </row>
    <row r="2270" spans="18:19" ht="12.75">
      <c r="R2270" s="32"/>
      <c r="S2270" s="32"/>
    </row>
    <row r="2271" spans="18:19" ht="12.75">
      <c r="R2271" s="32"/>
      <c r="S2271" s="32"/>
    </row>
    <row r="2272" spans="18:19" ht="12.75">
      <c r="R2272" s="32"/>
      <c r="S2272" s="32"/>
    </row>
    <row r="2273" spans="18:19" ht="12.75">
      <c r="R2273" s="32"/>
      <c r="S2273" s="32"/>
    </row>
    <row r="2274" spans="18:19" ht="12.75">
      <c r="R2274" s="32"/>
      <c r="S2274" s="32"/>
    </row>
    <row r="2275" spans="18:19" ht="12.75">
      <c r="R2275" s="32"/>
      <c r="S2275" s="32"/>
    </row>
    <row r="2276" spans="18:19" ht="12.75">
      <c r="R2276" s="32"/>
      <c r="S2276" s="32"/>
    </row>
    <row r="2277" spans="18:19" ht="12.75">
      <c r="R2277" s="32"/>
      <c r="S2277" s="32"/>
    </row>
    <row r="2278" spans="18:19" ht="12.75">
      <c r="R2278" s="32"/>
      <c r="S2278" s="32"/>
    </row>
    <row r="2279" spans="18:19" ht="12.75">
      <c r="R2279" s="32"/>
      <c r="S2279" s="32"/>
    </row>
    <row r="2280" spans="18:19" ht="12.75">
      <c r="R2280" s="32"/>
      <c r="S2280" s="32"/>
    </row>
    <row r="2281" spans="18:19" ht="12.75">
      <c r="R2281" s="32"/>
      <c r="S2281" s="32"/>
    </row>
    <row r="2282" spans="18:19" ht="12.75">
      <c r="R2282" s="32"/>
      <c r="S2282" s="32"/>
    </row>
    <row r="2283" spans="18:19" ht="12.75">
      <c r="R2283" s="32"/>
      <c r="S2283" s="32"/>
    </row>
    <row r="2284" spans="18:19" ht="12.75">
      <c r="R2284" s="32"/>
      <c r="S2284" s="32"/>
    </row>
    <row r="2285" spans="18:19" ht="12.75">
      <c r="R2285" s="32"/>
      <c r="S2285" s="32"/>
    </row>
    <row r="2286" spans="18:19" ht="12.75">
      <c r="R2286" s="32"/>
      <c r="S2286" s="32"/>
    </row>
    <row r="2287" spans="18:19" ht="12.75">
      <c r="R2287" s="32"/>
      <c r="S2287" s="32"/>
    </row>
    <row r="2288" spans="18:19" ht="12.75">
      <c r="R2288" s="32"/>
      <c r="S2288" s="32"/>
    </row>
    <row r="2289" spans="18:19" ht="12.75">
      <c r="R2289" s="32"/>
      <c r="S2289" s="32"/>
    </row>
    <row r="2290" spans="18:19" ht="12.75">
      <c r="R2290" s="32"/>
      <c r="S2290" s="32"/>
    </row>
    <row r="2291" spans="18:19" ht="12.75">
      <c r="R2291" s="32"/>
      <c r="S2291" s="32"/>
    </row>
    <row r="2292" spans="18:19" ht="12.75">
      <c r="R2292" s="32"/>
      <c r="S2292" s="32"/>
    </row>
    <row r="2293" spans="18:19" ht="12.75">
      <c r="R2293" s="32"/>
      <c r="S2293" s="32"/>
    </row>
    <row r="2294" spans="18:19" ht="12.75">
      <c r="R2294" s="32"/>
      <c r="S2294" s="32"/>
    </row>
    <row r="2295" spans="18:19" ht="12.75">
      <c r="R2295" s="32"/>
      <c r="S2295" s="32"/>
    </row>
    <row r="2296" spans="18:19" ht="12.75">
      <c r="R2296" s="32"/>
      <c r="S2296" s="32"/>
    </row>
    <row r="2297" spans="18:19" ht="12.75">
      <c r="R2297" s="32"/>
      <c r="S2297" s="32"/>
    </row>
    <row r="2298" spans="18:19" ht="12.75">
      <c r="R2298" s="32"/>
      <c r="S2298" s="32"/>
    </row>
    <row r="2299" spans="18:19" ht="12.75">
      <c r="R2299" s="32"/>
      <c r="S2299" s="32"/>
    </row>
    <row r="2300" spans="18:19" ht="12.75">
      <c r="R2300" s="32"/>
      <c r="S2300" s="32"/>
    </row>
    <row r="2301" spans="18:19" ht="12.75">
      <c r="R2301" s="32"/>
      <c r="S2301" s="32"/>
    </row>
    <row r="2302" spans="18:19" ht="12.75">
      <c r="R2302" s="32"/>
      <c r="S2302" s="32"/>
    </row>
    <row r="2303" spans="18:19" ht="12.75">
      <c r="R2303" s="32"/>
      <c r="S2303" s="32"/>
    </row>
    <row r="2304" spans="18:19" ht="12.75">
      <c r="R2304" s="32"/>
      <c r="S2304" s="32"/>
    </row>
    <row r="2305" spans="18:19" ht="12.75">
      <c r="R2305" s="32"/>
      <c r="S2305" s="32"/>
    </row>
    <row r="2306" spans="18:19" ht="12.75">
      <c r="R2306" s="32"/>
      <c r="S2306" s="32"/>
    </row>
    <row r="2307" spans="18:19" ht="12.75">
      <c r="R2307" s="32"/>
      <c r="S2307" s="32"/>
    </row>
    <row r="2308" spans="18:19" ht="12.75">
      <c r="R2308" s="32"/>
      <c r="S2308" s="32"/>
    </row>
    <row r="2309" spans="18:19" ht="12.75">
      <c r="R2309" s="32"/>
      <c r="S2309" s="32"/>
    </row>
    <row r="2310" spans="18:19" ht="12.75">
      <c r="R2310" s="32"/>
      <c r="S2310" s="32"/>
    </row>
    <row r="2311" spans="18:19" ht="12.75">
      <c r="R2311" s="32"/>
      <c r="S2311" s="32"/>
    </row>
    <row r="2312" spans="18:19" ht="12.75">
      <c r="R2312" s="32"/>
      <c r="S2312" s="32"/>
    </row>
    <row r="2313" spans="18:19" ht="12.75">
      <c r="R2313" s="32"/>
      <c r="S2313" s="32"/>
    </row>
    <row r="2314" spans="18:19" ht="12.75">
      <c r="R2314" s="32"/>
      <c r="S2314" s="32"/>
    </row>
    <row r="2315" spans="18:19" ht="12.75">
      <c r="R2315" s="32"/>
      <c r="S2315" s="32"/>
    </row>
    <row r="2316" spans="18:19" ht="12.75">
      <c r="R2316" s="32"/>
      <c r="S2316" s="32"/>
    </row>
    <row r="2317" spans="18:19" ht="12.75">
      <c r="R2317" s="32"/>
      <c r="S2317" s="32"/>
    </row>
    <row r="2318" spans="18:19" ht="12.75">
      <c r="R2318" s="32"/>
      <c r="S2318" s="32"/>
    </row>
    <row r="2319" spans="18:19" ht="12.75">
      <c r="R2319" s="32"/>
      <c r="S2319" s="32"/>
    </row>
    <row r="2320" spans="18:19" ht="12.75">
      <c r="R2320" s="32"/>
      <c r="S2320" s="32"/>
    </row>
    <row r="2321" spans="18:19" ht="12.75">
      <c r="R2321" s="32"/>
      <c r="S2321" s="32"/>
    </row>
    <row r="2322" spans="18:19" ht="12.75">
      <c r="R2322" s="32"/>
      <c r="S2322" s="32"/>
    </row>
    <row r="2323" spans="18:19" ht="12.75">
      <c r="R2323" s="32"/>
      <c r="S2323" s="32"/>
    </row>
    <row r="2324" spans="18:19" ht="12.75">
      <c r="R2324" s="32"/>
      <c r="S2324" s="32"/>
    </row>
    <row r="2325" spans="18:19" ht="12.75">
      <c r="R2325" s="32"/>
      <c r="S2325" s="32"/>
    </row>
    <row r="2326" spans="18:19" ht="12.75">
      <c r="R2326" s="32"/>
      <c r="S2326" s="32"/>
    </row>
    <row r="2327" spans="18:19" ht="12.75">
      <c r="R2327" s="32"/>
      <c r="S2327" s="32"/>
    </row>
    <row r="2328" spans="18:19" ht="12.75">
      <c r="R2328" s="32"/>
      <c r="S2328" s="32"/>
    </row>
    <row r="2329" spans="18:19" ht="12.75">
      <c r="R2329" s="32"/>
      <c r="S2329" s="32"/>
    </row>
    <row r="2330" spans="18:19" ht="12.75">
      <c r="R2330" s="32"/>
      <c r="S2330" s="32"/>
    </row>
    <row r="2331" spans="18:19" ht="12.75">
      <c r="R2331" s="32"/>
      <c r="S2331" s="32"/>
    </row>
    <row r="2332" spans="18:19" ht="12.75">
      <c r="R2332" s="32"/>
      <c r="S2332" s="32"/>
    </row>
    <row r="2333" spans="18:19" ht="12.75">
      <c r="R2333" s="32"/>
      <c r="S2333" s="32"/>
    </row>
    <row r="2334" spans="18:19" ht="12.75">
      <c r="R2334" s="32"/>
      <c r="S2334" s="32"/>
    </row>
    <row r="2335" spans="18:19" ht="12.75">
      <c r="R2335" s="32"/>
      <c r="S2335" s="32"/>
    </row>
    <row r="2336" spans="18:19" ht="12.75">
      <c r="R2336" s="32"/>
      <c r="S2336" s="32"/>
    </row>
    <row r="2337" spans="18:19" ht="12.75">
      <c r="R2337" s="32"/>
      <c r="S2337" s="32"/>
    </row>
    <row r="2338" spans="18:19" ht="12.75">
      <c r="R2338" s="32"/>
      <c r="S2338" s="32"/>
    </row>
    <row r="2339" spans="18:19" ht="12.75">
      <c r="R2339" s="32"/>
      <c r="S2339" s="32"/>
    </row>
    <row r="2340" spans="18:19" ht="12.75">
      <c r="R2340" s="32"/>
      <c r="S2340" s="32"/>
    </row>
    <row r="2341" spans="18:19" ht="12.75">
      <c r="R2341" s="32"/>
      <c r="S2341" s="32"/>
    </row>
    <row r="2342" spans="18:19" ht="12.75">
      <c r="R2342" s="32"/>
      <c r="S2342" s="32"/>
    </row>
    <row r="2343" spans="18:19" ht="12.75">
      <c r="R2343" s="32"/>
      <c r="S2343" s="32"/>
    </row>
    <row r="2344" spans="18:19" ht="12.75">
      <c r="R2344" s="32"/>
      <c r="S2344" s="32"/>
    </row>
    <row r="2345" spans="18:19" ht="12.75">
      <c r="R2345" s="32"/>
      <c r="S2345" s="32"/>
    </row>
    <row r="2346" spans="18:19" ht="12.75">
      <c r="R2346" s="32"/>
      <c r="S2346" s="32"/>
    </row>
    <row r="2347" spans="18:19" ht="12.75">
      <c r="R2347" s="32"/>
      <c r="S2347" s="32"/>
    </row>
    <row r="2348" spans="18:19" ht="12.75">
      <c r="R2348" s="32"/>
      <c r="S2348" s="32"/>
    </row>
    <row r="2349" spans="18:19" ht="12.75">
      <c r="R2349" s="32"/>
      <c r="S2349" s="32"/>
    </row>
    <row r="2350" spans="18:19" ht="12.75">
      <c r="R2350" s="32"/>
      <c r="S2350" s="32"/>
    </row>
    <row r="2351" spans="18:19" ht="12.75">
      <c r="R2351" s="32"/>
      <c r="S2351" s="32"/>
    </row>
    <row r="2352" spans="18:19" ht="12.75">
      <c r="R2352" s="32"/>
      <c r="S2352" s="32"/>
    </row>
    <row r="2353" spans="18:19" ht="12.75">
      <c r="R2353" s="32"/>
      <c r="S2353" s="32"/>
    </row>
    <row r="2354" spans="18:19" ht="12.75">
      <c r="R2354" s="32"/>
      <c r="S2354" s="32"/>
    </row>
    <row r="2355" spans="18:19" ht="12.75">
      <c r="R2355" s="32"/>
      <c r="S2355" s="32"/>
    </row>
    <row r="2356" spans="18:19" ht="12.75">
      <c r="R2356" s="32"/>
      <c r="S2356" s="32"/>
    </row>
    <row r="2357" spans="18:19" ht="12.75">
      <c r="R2357" s="32"/>
      <c r="S2357" s="32"/>
    </row>
    <row r="2358" spans="18:19" ht="12.75">
      <c r="R2358" s="32"/>
      <c r="S2358" s="32"/>
    </row>
    <row r="2359" spans="18:19" ht="12.75">
      <c r="R2359" s="32"/>
      <c r="S2359" s="32"/>
    </row>
    <row r="2360" spans="18:19" ht="12.75">
      <c r="R2360" s="32"/>
      <c r="S2360" s="32"/>
    </row>
    <row r="2361" spans="18:19" ht="12.75">
      <c r="R2361" s="32"/>
      <c r="S2361" s="32"/>
    </row>
    <row r="2362" spans="18:19" ht="12.75">
      <c r="R2362" s="32"/>
      <c r="S2362" s="32"/>
    </row>
    <row r="2363" spans="18:19" ht="12.75">
      <c r="R2363" s="32"/>
      <c r="S2363" s="32"/>
    </row>
    <row r="2364" spans="18:19" ht="12.75">
      <c r="R2364" s="32"/>
      <c r="S2364" s="32"/>
    </row>
    <row r="2365" spans="18:19" ht="12.75">
      <c r="R2365" s="32"/>
      <c r="S2365" s="32"/>
    </row>
    <row r="2366" spans="18:19" ht="12.75">
      <c r="R2366" s="32"/>
      <c r="S2366" s="32"/>
    </row>
    <row r="2367" spans="18:19" ht="12.75">
      <c r="R2367" s="32"/>
      <c r="S2367" s="32"/>
    </row>
    <row r="2368" spans="18:19" ht="12.75">
      <c r="R2368" s="32"/>
      <c r="S2368" s="32"/>
    </row>
    <row r="2369" spans="18:19" ht="12.75">
      <c r="R2369" s="32"/>
      <c r="S2369" s="32"/>
    </row>
    <row r="2370" spans="18:19" ht="12.75">
      <c r="R2370" s="32"/>
      <c r="S2370" s="32"/>
    </row>
    <row r="2371" spans="18:19" ht="12.75">
      <c r="R2371" s="32"/>
      <c r="S2371" s="32"/>
    </row>
    <row r="2372" spans="18:19" ht="12.75">
      <c r="R2372" s="32"/>
      <c r="S2372" s="32"/>
    </row>
    <row r="2373" spans="18:19" ht="12.75">
      <c r="R2373" s="32"/>
      <c r="S2373" s="32"/>
    </row>
    <row r="2374" spans="18:19" ht="12.75">
      <c r="R2374" s="32"/>
      <c r="S2374" s="32"/>
    </row>
    <row r="2375" spans="18:19" ht="12.75">
      <c r="R2375" s="32"/>
      <c r="S2375" s="32"/>
    </row>
    <row r="2376" spans="18:19" ht="12.75">
      <c r="R2376" s="32"/>
      <c r="S2376" s="32"/>
    </row>
    <row r="2377" spans="18:19" ht="12.75">
      <c r="R2377" s="32"/>
      <c r="S2377" s="32"/>
    </row>
    <row r="2378" spans="18:19" ht="12.75">
      <c r="R2378" s="32"/>
      <c r="S2378" s="32"/>
    </row>
    <row r="2379" spans="18:19" ht="12.75">
      <c r="R2379" s="32"/>
      <c r="S2379" s="32"/>
    </row>
    <row r="2380" spans="18:19" ht="12.75">
      <c r="R2380" s="32"/>
      <c r="S2380" s="32"/>
    </row>
    <row r="2381" spans="18:19" ht="12.75">
      <c r="R2381" s="32"/>
      <c r="S2381" s="32"/>
    </row>
    <row r="2382" spans="18:19" ht="12.75">
      <c r="R2382" s="32"/>
      <c r="S2382" s="32"/>
    </row>
    <row r="2383" spans="18:19" ht="12.75">
      <c r="R2383" s="32"/>
      <c r="S2383" s="32"/>
    </row>
    <row r="2384" spans="18:19" ht="12.75">
      <c r="R2384" s="32"/>
      <c r="S2384" s="32"/>
    </row>
    <row r="2385" spans="18:19" ht="12.75">
      <c r="R2385" s="32"/>
      <c r="S2385" s="32"/>
    </row>
    <row r="2386" spans="18:19" ht="12.75">
      <c r="R2386" s="32"/>
      <c r="S2386" s="32"/>
    </row>
    <row r="2387" spans="18:19" ht="12.75">
      <c r="R2387" s="32"/>
      <c r="S2387" s="32"/>
    </row>
    <row r="2388" spans="18:19" ht="12.75">
      <c r="R2388" s="32"/>
      <c r="S2388" s="32"/>
    </row>
    <row r="2389" spans="18:19" ht="12.75">
      <c r="R2389" s="32"/>
      <c r="S2389" s="32"/>
    </row>
    <row r="2390" spans="18:19" ht="12.75">
      <c r="R2390" s="32"/>
      <c r="S2390" s="32"/>
    </row>
    <row r="2391" spans="18:19" ht="12.75">
      <c r="R2391" s="32"/>
      <c r="S2391" s="32"/>
    </row>
    <row r="2392" spans="18:19" ht="12.75">
      <c r="R2392" s="32"/>
      <c r="S2392" s="32"/>
    </row>
    <row r="2393" spans="18:19" ht="12.75">
      <c r="R2393" s="32"/>
      <c r="S2393" s="32"/>
    </row>
    <row r="2394" spans="18:19" ht="12.75">
      <c r="R2394" s="32"/>
      <c r="S2394" s="32"/>
    </row>
    <row r="2395" spans="18:19" ht="12.75">
      <c r="R2395" s="32"/>
      <c r="S2395" s="32"/>
    </row>
    <row r="2396" spans="18:19" ht="12.75">
      <c r="R2396" s="32"/>
      <c r="S2396" s="32"/>
    </row>
    <row r="2397" spans="18:19" ht="12.75">
      <c r="R2397" s="32"/>
      <c r="S2397" s="32"/>
    </row>
    <row r="2398" spans="18:19" ht="12.75">
      <c r="R2398" s="32"/>
      <c r="S2398" s="32"/>
    </row>
    <row r="2399" spans="18:19" ht="12.75">
      <c r="R2399" s="32"/>
      <c r="S2399" s="32"/>
    </row>
    <row r="2400" spans="18:19" ht="12.75">
      <c r="R2400" s="32"/>
      <c r="S2400" s="32"/>
    </row>
    <row r="2401" spans="18:19" ht="12.75">
      <c r="R2401" s="32"/>
      <c r="S2401" s="32"/>
    </row>
    <row r="2402" spans="18:19" ht="12.75">
      <c r="R2402" s="32"/>
      <c r="S2402" s="32"/>
    </row>
    <row r="2403" spans="18:19" ht="12.75">
      <c r="R2403" s="32"/>
      <c r="S2403" s="32"/>
    </row>
    <row r="2404" spans="18:19" ht="12.75">
      <c r="R2404" s="32"/>
      <c r="S2404" s="32"/>
    </row>
    <row r="2405" spans="18:19" ht="12.75">
      <c r="R2405" s="32"/>
      <c r="S2405" s="32"/>
    </row>
    <row r="2406" spans="18:19" ht="12.75">
      <c r="R2406" s="32"/>
      <c r="S2406" s="32"/>
    </row>
    <row r="2407" spans="18:19" ht="12.75">
      <c r="R2407" s="32"/>
      <c r="S2407" s="32"/>
    </row>
    <row r="2408" spans="18:19" ht="12.75">
      <c r="R2408" s="32"/>
      <c r="S2408" s="32"/>
    </row>
    <row r="2409" spans="18:19" ht="12.75">
      <c r="R2409" s="32"/>
      <c r="S2409" s="32"/>
    </row>
    <row r="2410" spans="18:19" ht="12.75">
      <c r="R2410" s="32"/>
      <c r="S2410" s="32"/>
    </row>
    <row r="2411" spans="18:19" ht="12.75">
      <c r="R2411" s="32"/>
      <c r="S2411" s="32"/>
    </row>
    <row r="2412" spans="18:19" ht="12.75">
      <c r="R2412" s="32"/>
      <c r="S2412" s="32"/>
    </row>
    <row r="2413" spans="18:19" ht="12.75">
      <c r="R2413" s="32"/>
      <c r="S2413" s="32"/>
    </row>
    <row r="2414" spans="18:19" ht="12.75">
      <c r="R2414" s="32"/>
      <c r="S2414" s="32"/>
    </row>
    <row r="2415" spans="18:19" ht="12.75">
      <c r="R2415" s="32"/>
      <c r="S2415" s="32"/>
    </row>
    <row r="2416" spans="18:19" ht="12.75">
      <c r="R2416" s="32"/>
      <c r="S2416" s="32"/>
    </row>
    <row r="2417" spans="18:19" ht="12.75">
      <c r="R2417" s="32"/>
      <c r="S2417" s="32"/>
    </row>
    <row r="2418" spans="18:19" ht="12.75">
      <c r="R2418" s="32"/>
      <c r="S2418" s="32"/>
    </row>
    <row r="2419" spans="18:19" ht="12.75">
      <c r="R2419" s="32"/>
      <c r="S2419" s="32"/>
    </row>
    <row r="2420" spans="18:19" ht="12.75">
      <c r="R2420" s="32"/>
      <c r="S2420" s="32"/>
    </row>
    <row r="2421" spans="18:19" ht="12.75">
      <c r="R2421" s="32"/>
      <c r="S2421" s="32"/>
    </row>
    <row r="2422" spans="18:19" ht="12.75">
      <c r="R2422" s="32"/>
      <c r="S2422" s="32"/>
    </row>
    <row r="2423" spans="18:19" ht="12.75">
      <c r="R2423" s="32"/>
      <c r="S2423" s="32"/>
    </row>
    <row r="2424" spans="18:19" ht="12.75">
      <c r="R2424" s="32"/>
      <c r="S2424" s="32"/>
    </row>
    <row r="2425" spans="18:19" ht="12.75">
      <c r="R2425" s="32"/>
      <c r="S2425" s="32"/>
    </row>
    <row r="2426" spans="18:19" ht="12.75">
      <c r="R2426" s="32"/>
      <c r="S2426" s="32"/>
    </row>
    <row r="2427" spans="18:19" ht="12.75">
      <c r="R2427" s="32"/>
      <c r="S2427" s="32"/>
    </row>
    <row r="2428" spans="18:19" ht="12.75">
      <c r="R2428" s="32"/>
      <c r="S2428" s="32"/>
    </row>
    <row r="2429" spans="18:19" ht="12.75">
      <c r="R2429" s="32"/>
      <c r="S2429" s="32"/>
    </row>
    <row r="2430" spans="18:19" ht="12.75">
      <c r="R2430" s="32"/>
      <c r="S2430" s="32"/>
    </row>
    <row r="2431" spans="18:19" ht="12.75">
      <c r="R2431" s="32"/>
      <c r="S2431" s="32"/>
    </row>
    <row r="2432" spans="18:19" ht="12.75">
      <c r="R2432" s="32"/>
      <c r="S2432" s="32"/>
    </row>
    <row r="2433" spans="18:19" ht="12.75">
      <c r="R2433" s="32"/>
      <c r="S2433" s="32"/>
    </row>
    <row r="2434" spans="18:19" ht="12.75">
      <c r="R2434" s="32"/>
      <c r="S2434" s="32"/>
    </row>
    <row r="2435" spans="18:19" ht="12.75">
      <c r="R2435" s="32"/>
      <c r="S2435" s="32"/>
    </row>
    <row r="2436" spans="18:19" ht="12.75">
      <c r="R2436" s="32"/>
      <c r="S2436" s="32"/>
    </row>
    <row r="2437" spans="18:19" ht="12.75">
      <c r="R2437" s="32"/>
      <c r="S2437" s="32"/>
    </row>
    <row r="2438" spans="18:19" ht="12.75">
      <c r="R2438" s="32"/>
      <c r="S2438" s="32"/>
    </row>
    <row r="2439" spans="18:19" ht="12.75">
      <c r="R2439" s="32"/>
      <c r="S2439" s="32"/>
    </row>
    <row r="2440" spans="18:19" ht="12.75">
      <c r="R2440" s="32"/>
      <c r="S2440" s="32"/>
    </row>
    <row r="2441" spans="18:19" ht="12.75">
      <c r="R2441" s="32"/>
      <c r="S2441" s="32"/>
    </row>
    <row r="2442" spans="18:19" ht="12.75">
      <c r="R2442" s="32"/>
      <c r="S2442" s="32"/>
    </row>
    <row r="2443" spans="18:19" ht="12.75">
      <c r="R2443" s="32"/>
      <c r="S2443" s="32"/>
    </row>
    <row r="2444" spans="18:19" ht="12.75">
      <c r="R2444" s="32"/>
      <c r="S2444" s="32"/>
    </row>
    <row r="2445" spans="18:19" ht="12.75">
      <c r="R2445" s="32"/>
      <c r="S2445" s="32"/>
    </row>
    <row r="2446" spans="18:19" ht="12.75">
      <c r="R2446" s="32"/>
      <c r="S2446" s="32"/>
    </row>
    <row r="2447" spans="18:19" ht="12.75">
      <c r="R2447" s="32"/>
      <c r="S2447" s="32"/>
    </row>
    <row r="2448" spans="18:19" ht="12.75">
      <c r="R2448" s="32"/>
      <c r="S2448" s="32"/>
    </row>
    <row r="2449" spans="18:19" ht="12.75">
      <c r="R2449" s="32"/>
      <c r="S2449" s="32"/>
    </row>
    <row r="2450" spans="18:19" ht="12.75">
      <c r="R2450" s="32"/>
      <c r="S2450" s="32"/>
    </row>
    <row r="2451" spans="18:19" ht="12.75">
      <c r="R2451" s="32"/>
      <c r="S2451" s="32"/>
    </row>
    <row r="2452" spans="18:19" ht="12.75">
      <c r="R2452" s="32"/>
      <c r="S2452" s="32"/>
    </row>
    <row r="2453" spans="18:19" ht="12.75">
      <c r="R2453" s="32"/>
      <c r="S2453" s="32"/>
    </row>
    <row r="2454" spans="18:19" ht="12.75">
      <c r="R2454" s="32"/>
      <c r="S2454" s="32"/>
    </row>
    <row r="2455" spans="18:19" ht="12.75">
      <c r="R2455" s="32"/>
      <c r="S2455" s="32"/>
    </row>
    <row r="2456" spans="18:19" ht="12.75">
      <c r="R2456" s="32"/>
      <c r="S2456" s="32"/>
    </row>
    <row r="2457" spans="18:19" ht="12.75">
      <c r="R2457" s="32"/>
      <c r="S2457" s="32"/>
    </row>
    <row r="2458" spans="18:19" ht="12.75">
      <c r="R2458" s="32"/>
      <c r="S2458" s="32"/>
    </row>
    <row r="2459" spans="18:19" ht="12.75">
      <c r="R2459" s="32"/>
      <c r="S2459" s="32"/>
    </row>
    <row r="2460" spans="18:19" ht="12.75">
      <c r="R2460" s="32"/>
      <c r="S2460" s="32"/>
    </row>
    <row r="2461" spans="18:19" ht="12.75">
      <c r="R2461" s="32"/>
      <c r="S2461" s="32"/>
    </row>
    <row r="2462" spans="18:19" ht="12.75">
      <c r="R2462" s="32"/>
      <c r="S2462" s="32"/>
    </row>
    <row r="2463" spans="18:19" ht="12.75">
      <c r="R2463" s="32"/>
      <c r="S2463" s="32"/>
    </row>
    <row r="2464" spans="18:19" ht="12.75">
      <c r="R2464" s="32"/>
      <c r="S2464" s="32"/>
    </row>
    <row r="2465" spans="18:19" ht="12.75">
      <c r="R2465" s="32"/>
      <c r="S2465" s="32"/>
    </row>
    <row r="2466" spans="18:19" ht="12.75">
      <c r="R2466" s="32"/>
      <c r="S2466" s="32"/>
    </row>
    <row r="2467" spans="18:19" ht="12.75">
      <c r="R2467" s="32"/>
      <c r="S2467" s="32"/>
    </row>
    <row r="2468" spans="18:19" ht="12.75">
      <c r="R2468" s="32"/>
      <c r="S2468" s="32"/>
    </row>
    <row r="2469" spans="18:19" ht="12.75">
      <c r="R2469" s="32"/>
      <c r="S2469" s="32"/>
    </row>
    <row r="2470" spans="18:19" ht="12.75">
      <c r="R2470" s="32"/>
      <c r="S2470" s="32"/>
    </row>
    <row r="2471" spans="18:19" ht="12.75">
      <c r="R2471" s="32"/>
      <c r="S2471" s="32"/>
    </row>
    <row r="2472" spans="18:19" ht="12.75">
      <c r="R2472" s="32"/>
      <c r="S2472" s="32"/>
    </row>
    <row r="2473" spans="18:19" ht="12.75">
      <c r="R2473" s="32"/>
      <c r="S2473" s="32"/>
    </row>
    <row r="2474" spans="18:19" ht="12.75">
      <c r="R2474" s="32"/>
      <c r="S2474" s="32"/>
    </row>
    <row r="2475" spans="18:19" ht="12.75">
      <c r="R2475" s="32"/>
      <c r="S2475" s="32"/>
    </row>
    <row r="2476" spans="18:19" ht="12.75">
      <c r="R2476" s="32"/>
      <c r="S2476" s="32"/>
    </row>
    <row r="2477" spans="18:19" ht="12.75">
      <c r="R2477" s="32"/>
      <c r="S2477" s="32"/>
    </row>
    <row r="2478" spans="18:19" ht="12.75">
      <c r="R2478" s="32"/>
      <c r="S2478" s="32"/>
    </row>
    <row r="2479" spans="18:19" ht="12.75">
      <c r="R2479" s="32"/>
      <c r="S2479" s="32"/>
    </row>
    <row r="2480" spans="18:19" ht="12.75">
      <c r="R2480" s="32"/>
      <c r="S2480" s="32"/>
    </row>
    <row r="2481" spans="18:19" ht="12.75">
      <c r="R2481" s="32"/>
      <c r="S2481" s="32"/>
    </row>
    <row r="2482" spans="18:19" ht="12.75">
      <c r="R2482" s="32"/>
      <c r="S2482" s="32"/>
    </row>
    <row r="2483" spans="18:19" ht="12.75">
      <c r="R2483" s="32"/>
      <c r="S2483" s="32"/>
    </row>
    <row r="2484" spans="18:19" ht="12.75">
      <c r="R2484" s="32"/>
      <c r="S2484" s="32"/>
    </row>
    <row r="2485" spans="18:19" ht="12.75">
      <c r="R2485" s="32"/>
      <c r="S2485" s="32"/>
    </row>
    <row r="2486" spans="18:19" ht="12.75">
      <c r="R2486" s="32"/>
      <c r="S2486" s="32"/>
    </row>
    <row r="2487" spans="18:19" ht="12.75">
      <c r="R2487" s="32"/>
      <c r="S2487" s="32"/>
    </row>
    <row r="2488" spans="18:19" ht="12.75">
      <c r="R2488" s="32"/>
      <c r="S2488" s="32"/>
    </row>
    <row r="2489" spans="18:19" ht="12.75">
      <c r="R2489" s="32"/>
      <c r="S2489" s="32"/>
    </row>
    <row r="2490" spans="18:19" ht="12.75">
      <c r="R2490" s="32"/>
      <c r="S2490" s="32"/>
    </row>
    <row r="2491" spans="18:19" ht="12.75">
      <c r="R2491" s="32"/>
      <c r="S2491" s="32"/>
    </row>
    <row r="2492" spans="18:19" ht="12.75">
      <c r="R2492" s="32"/>
      <c r="S2492" s="32"/>
    </row>
    <row r="2493" spans="18:19" ht="12.75">
      <c r="R2493" s="32"/>
      <c r="S2493" s="32"/>
    </row>
    <row r="2494" spans="18:19" ht="12.75">
      <c r="R2494" s="32"/>
      <c r="S2494" s="32"/>
    </row>
    <row r="2495" spans="18:19" ht="12.75">
      <c r="R2495" s="32"/>
      <c r="S2495" s="32"/>
    </row>
    <row r="2496" spans="18:19" ht="12.75">
      <c r="R2496" s="32"/>
      <c r="S2496" s="32"/>
    </row>
    <row r="2497" spans="18:19" ht="12.75">
      <c r="R2497" s="32"/>
      <c r="S2497" s="32"/>
    </row>
    <row r="2498" spans="18:19" ht="12.75">
      <c r="R2498" s="32"/>
      <c r="S2498" s="32"/>
    </row>
    <row r="2499" spans="18:19" ht="12.75">
      <c r="R2499" s="32"/>
      <c r="S2499" s="32"/>
    </row>
    <row r="2500" spans="18:19" ht="12.75">
      <c r="R2500" s="32"/>
      <c r="S2500" s="32"/>
    </row>
    <row r="2501" spans="18:19" ht="12.75">
      <c r="R2501" s="32"/>
      <c r="S2501" s="32"/>
    </row>
    <row r="2502" spans="18:19" ht="12.75">
      <c r="R2502" s="32"/>
      <c r="S2502" s="32"/>
    </row>
    <row r="2503" spans="18:19" ht="12.75">
      <c r="R2503" s="32"/>
      <c r="S2503" s="32"/>
    </row>
    <row r="2504" spans="18:19" ht="12.75">
      <c r="R2504" s="32"/>
      <c r="S2504" s="32"/>
    </row>
    <row r="2505" spans="18:19" ht="12.75">
      <c r="R2505" s="32"/>
      <c r="S2505" s="32"/>
    </row>
    <row r="2506" spans="18:19" ht="12.75">
      <c r="R2506" s="32"/>
      <c r="S2506" s="32"/>
    </row>
    <row r="2507" spans="18:19" ht="12.75">
      <c r="R2507" s="32"/>
      <c r="S2507" s="32"/>
    </row>
    <row r="2508" spans="18:19" ht="12.75">
      <c r="R2508" s="32"/>
      <c r="S2508" s="32"/>
    </row>
    <row r="2509" spans="18:19" ht="12.75">
      <c r="R2509" s="32"/>
      <c r="S2509" s="32"/>
    </row>
    <row r="2510" spans="18:19" ht="12.75">
      <c r="R2510" s="32"/>
      <c r="S2510" s="32"/>
    </row>
    <row r="2511" spans="18:19" ht="12.75">
      <c r="R2511" s="32"/>
      <c r="S2511" s="32"/>
    </row>
    <row r="2512" spans="18:19" ht="12.75">
      <c r="R2512" s="32"/>
      <c r="S2512" s="32"/>
    </row>
    <row r="2513" spans="18:19" ht="12.75">
      <c r="R2513" s="32"/>
      <c r="S2513" s="32"/>
    </row>
    <row r="2514" spans="18:19" ht="12.75">
      <c r="R2514" s="32"/>
      <c r="S2514" s="32"/>
    </row>
    <row r="2515" spans="18:19" ht="12.75">
      <c r="R2515" s="32"/>
      <c r="S2515" s="32"/>
    </row>
    <row r="2516" spans="18:19" ht="12.75">
      <c r="R2516" s="32"/>
      <c r="S2516" s="32"/>
    </row>
    <row r="2517" spans="18:19" ht="12.75">
      <c r="R2517" s="32"/>
      <c r="S2517" s="32"/>
    </row>
    <row r="2518" spans="18:19" ht="12.75">
      <c r="R2518" s="32"/>
      <c r="S2518" s="32"/>
    </row>
    <row r="2519" spans="18:19" ht="12.75">
      <c r="R2519" s="32"/>
      <c r="S2519" s="32"/>
    </row>
    <row r="2520" spans="18:19" ht="12.75">
      <c r="R2520" s="32"/>
      <c r="S2520" s="32"/>
    </row>
    <row r="2521" spans="18:19" ht="12.75">
      <c r="R2521" s="32"/>
      <c r="S2521" s="32"/>
    </row>
    <row r="2522" spans="18:19" ht="12.75">
      <c r="R2522" s="32"/>
      <c r="S2522" s="32"/>
    </row>
    <row r="2523" spans="18:19" ht="12.75">
      <c r="R2523" s="32"/>
      <c r="S2523" s="32"/>
    </row>
    <row r="2524" spans="18:19" ht="12.75">
      <c r="R2524" s="32"/>
      <c r="S2524" s="32"/>
    </row>
    <row r="2525" spans="18:19" ht="12.75">
      <c r="R2525" s="32"/>
      <c r="S2525" s="32"/>
    </row>
    <row r="2526" spans="18:19" ht="12.75">
      <c r="R2526" s="32"/>
      <c r="S2526" s="32"/>
    </row>
    <row r="2527" spans="18:19" ht="12.75">
      <c r="R2527" s="32"/>
      <c r="S2527" s="32"/>
    </row>
    <row r="2528" spans="18:19" ht="12.75">
      <c r="R2528" s="32"/>
      <c r="S2528" s="32"/>
    </row>
    <row r="2529" spans="18:19" ht="12.75">
      <c r="R2529" s="32"/>
      <c r="S2529" s="32"/>
    </row>
    <row r="2530" spans="18:19" ht="12.75">
      <c r="R2530" s="32"/>
      <c r="S2530" s="32"/>
    </row>
    <row r="2531" spans="18:19" ht="12.75">
      <c r="R2531" s="32"/>
      <c r="S2531" s="32"/>
    </row>
    <row r="2532" spans="18:19" ht="12.75">
      <c r="R2532" s="32"/>
      <c r="S2532" s="32"/>
    </row>
    <row r="2533" spans="18:19" ht="12.75">
      <c r="R2533" s="32"/>
      <c r="S2533" s="32"/>
    </row>
    <row r="2534" spans="18:19" ht="12.75">
      <c r="R2534" s="32"/>
      <c r="S2534" s="32"/>
    </row>
    <row r="2535" spans="18:19" ht="12.75">
      <c r="R2535" s="32"/>
      <c r="S2535" s="32"/>
    </row>
    <row r="2536" spans="18:19" ht="12.75">
      <c r="R2536" s="32"/>
      <c r="S2536" s="32"/>
    </row>
    <row r="2537" spans="18:19" ht="12.75">
      <c r="R2537" s="32"/>
      <c r="S2537" s="32"/>
    </row>
    <row r="2538" spans="18:19" ht="12.75">
      <c r="R2538" s="32"/>
      <c r="S2538" s="32"/>
    </row>
    <row r="2539" spans="18:19" ht="12.75">
      <c r="R2539" s="32"/>
      <c r="S2539" s="32"/>
    </row>
    <row r="2540" spans="18:19" ht="12.75">
      <c r="R2540" s="32"/>
      <c r="S2540" s="32"/>
    </row>
    <row r="2541" spans="18:19" ht="12.75">
      <c r="R2541" s="32"/>
      <c r="S2541" s="32"/>
    </row>
    <row r="2542" spans="18:19" ht="12.75">
      <c r="R2542" s="32"/>
      <c r="S2542" s="32"/>
    </row>
    <row r="2543" spans="18:19" ht="12.75">
      <c r="R2543" s="32"/>
      <c r="S2543" s="32"/>
    </row>
    <row r="2544" spans="18:19" ht="12.75">
      <c r="R2544" s="32"/>
      <c r="S2544" s="32"/>
    </row>
    <row r="2545" spans="18:19" ht="12.75">
      <c r="R2545" s="32"/>
      <c r="S2545" s="32"/>
    </row>
    <row r="2546" spans="18:19" ht="12.75">
      <c r="R2546" s="32"/>
      <c r="S2546" s="32"/>
    </row>
    <row r="2547" spans="18:19" ht="12.75">
      <c r="R2547" s="32"/>
      <c r="S2547" s="32"/>
    </row>
    <row r="2548" spans="18:19" ht="12.75">
      <c r="R2548" s="32"/>
      <c r="S2548" s="32"/>
    </row>
    <row r="2549" spans="18:19" ht="12.75">
      <c r="R2549" s="32"/>
      <c r="S2549" s="32"/>
    </row>
    <row r="2550" spans="18:19" ht="12.75">
      <c r="R2550" s="32"/>
      <c r="S2550" s="32"/>
    </row>
    <row r="2551" spans="18:19" ht="12.75">
      <c r="R2551" s="32"/>
      <c r="S2551" s="32"/>
    </row>
    <row r="2552" spans="18:19" ht="12.75">
      <c r="R2552" s="32"/>
      <c r="S2552" s="32"/>
    </row>
    <row r="2553" spans="18:19" ht="12.75">
      <c r="R2553" s="32"/>
      <c r="S2553" s="32"/>
    </row>
    <row r="2554" spans="18:19" ht="12.75">
      <c r="R2554" s="32"/>
      <c r="S2554" s="32"/>
    </row>
    <row r="2555" spans="18:19" ht="12.75">
      <c r="R2555" s="32"/>
      <c r="S2555" s="32"/>
    </row>
    <row r="2556" spans="18:19" ht="12.75">
      <c r="R2556" s="32"/>
      <c r="S2556" s="32"/>
    </row>
    <row r="2557" spans="18:19" ht="12.75">
      <c r="R2557" s="32"/>
      <c r="S2557" s="32"/>
    </row>
    <row r="2558" spans="18:19" ht="12.75">
      <c r="R2558" s="32"/>
      <c r="S2558" s="32"/>
    </row>
    <row r="2559" spans="18:19" ht="12.75">
      <c r="R2559" s="32"/>
      <c r="S2559" s="32"/>
    </row>
    <row r="2560" spans="18:19" ht="12.75">
      <c r="R2560" s="32"/>
      <c r="S2560" s="32"/>
    </row>
    <row r="2561" spans="18:19" ht="12.75">
      <c r="R2561" s="32"/>
      <c r="S2561" s="32"/>
    </row>
    <row r="2562" spans="18:19" ht="12.75">
      <c r="R2562" s="32"/>
      <c r="S2562" s="32"/>
    </row>
    <row r="2563" spans="18:19" ht="12.75">
      <c r="R2563" s="32"/>
      <c r="S2563" s="32"/>
    </row>
    <row r="2564" spans="18:19" ht="12.75">
      <c r="R2564" s="32"/>
      <c r="S2564" s="32"/>
    </row>
    <row r="2565" spans="18:19" ht="12.75">
      <c r="R2565" s="32"/>
      <c r="S2565" s="32"/>
    </row>
    <row r="2566" spans="18:19" ht="12.75">
      <c r="R2566" s="32"/>
      <c r="S2566" s="32"/>
    </row>
    <row r="2567" spans="18:19" ht="12.75">
      <c r="R2567" s="32"/>
      <c r="S2567" s="32"/>
    </row>
    <row r="2568" spans="18:19" ht="12.75">
      <c r="R2568" s="32"/>
      <c r="S2568" s="32"/>
    </row>
    <row r="2569" spans="18:19" ht="12.75">
      <c r="R2569" s="32"/>
      <c r="S2569" s="32"/>
    </row>
    <row r="2570" spans="18:19" ht="12.75">
      <c r="R2570" s="32"/>
      <c r="S2570" s="32"/>
    </row>
    <row r="2571" spans="18:19" ht="12.75">
      <c r="R2571" s="32"/>
      <c r="S2571" s="32"/>
    </row>
    <row r="2572" spans="18:19" ht="12.75">
      <c r="R2572" s="32"/>
      <c r="S2572" s="32"/>
    </row>
    <row r="2573" spans="18:19" ht="12.75">
      <c r="R2573" s="32"/>
      <c r="S2573" s="32"/>
    </row>
    <row r="2574" spans="18:19" ht="12.75">
      <c r="R2574" s="32"/>
      <c r="S2574" s="32"/>
    </row>
    <row r="2575" spans="18:19" ht="12.75">
      <c r="R2575" s="32"/>
      <c r="S2575" s="32"/>
    </row>
    <row r="2576" spans="18:19" ht="12.75">
      <c r="R2576" s="32"/>
      <c r="S2576" s="32"/>
    </row>
    <row r="2577" spans="18:19" ht="12.75">
      <c r="R2577" s="32"/>
      <c r="S2577" s="32"/>
    </row>
    <row r="2578" spans="18:19" ht="12.75">
      <c r="R2578" s="32"/>
      <c r="S2578" s="32"/>
    </row>
    <row r="2579" spans="18:19" ht="12.75">
      <c r="R2579" s="32"/>
      <c r="S2579" s="32"/>
    </row>
    <row r="2580" spans="18:19" ht="12.75">
      <c r="R2580" s="32"/>
      <c r="S2580" s="32"/>
    </row>
    <row r="2581" spans="18:19" ht="12.75">
      <c r="R2581" s="32"/>
      <c r="S2581" s="32"/>
    </row>
    <row r="2582" spans="18:19" ht="12.75">
      <c r="R2582" s="32"/>
      <c r="S2582" s="32"/>
    </row>
    <row r="2583" spans="18:19" ht="12.75">
      <c r="R2583" s="32"/>
      <c r="S2583" s="32"/>
    </row>
    <row r="2584" spans="18:19" ht="12.75">
      <c r="R2584" s="32"/>
      <c r="S2584" s="32"/>
    </row>
    <row r="2585" spans="18:19" ht="12.75">
      <c r="R2585" s="32"/>
      <c r="S2585" s="32"/>
    </row>
    <row r="2586" spans="18:19" ht="12.75">
      <c r="R2586" s="32"/>
      <c r="S2586" s="32"/>
    </row>
    <row r="2587" spans="18:19" ht="12.75">
      <c r="R2587" s="32"/>
      <c r="S2587" s="32"/>
    </row>
    <row r="2588" spans="18:19" ht="12.75">
      <c r="R2588" s="32"/>
      <c r="S2588" s="32"/>
    </row>
    <row r="2589" spans="18:19" ht="12.75">
      <c r="R2589" s="32"/>
      <c r="S2589" s="32"/>
    </row>
    <row r="2590" spans="18:19" ht="12.75">
      <c r="R2590" s="32"/>
      <c r="S2590" s="32"/>
    </row>
    <row r="2591" spans="18:19" ht="12.75">
      <c r="R2591" s="32"/>
      <c r="S2591" s="32"/>
    </row>
    <row r="2592" spans="18:19" ht="12.75">
      <c r="R2592" s="32"/>
      <c r="S2592" s="32"/>
    </row>
    <row r="2593" spans="18:19" ht="12.75">
      <c r="R2593" s="32"/>
      <c r="S2593" s="32"/>
    </row>
    <row r="2594" spans="18:19" ht="12.75">
      <c r="R2594" s="32"/>
      <c r="S2594" s="32"/>
    </row>
    <row r="2595" spans="18:19" ht="12.75">
      <c r="R2595" s="32"/>
      <c r="S2595" s="32"/>
    </row>
    <row r="2596" spans="18:19" ht="12.75">
      <c r="R2596" s="32"/>
      <c r="S2596" s="32"/>
    </row>
    <row r="2597" spans="18:19" ht="12.75">
      <c r="R2597" s="32"/>
      <c r="S2597" s="32"/>
    </row>
    <row r="2598" spans="18:19" ht="12.75">
      <c r="R2598" s="32"/>
      <c r="S2598" s="32"/>
    </row>
    <row r="2599" spans="18:19" ht="12.75">
      <c r="R2599" s="32"/>
      <c r="S2599" s="32"/>
    </row>
    <row r="2600" spans="18:19" ht="12.75">
      <c r="R2600" s="32"/>
      <c r="S2600" s="32"/>
    </row>
    <row r="2601" spans="18:19" ht="12.75">
      <c r="R2601" s="32"/>
      <c r="S2601" s="32"/>
    </row>
    <row r="2602" spans="18:19" ht="12.75">
      <c r="R2602" s="32"/>
      <c r="S2602" s="32"/>
    </row>
    <row r="2603" spans="18:19" ht="12.75">
      <c r="R2603" s="32"/>
      <c r="S2603" s="32"/>
    </row>
    <row r="2604" spans="18:19" ht="12.75">
      <c r="R2604" s="32"/>
      <c r="S2604" s="32"/>
    </row>
    <row r="2605" spans="18:19" ht="12.75">
      <c r="R2605" s="32"/>
      <c r="S2605" s="32"/>
    </row>
    <row r="2606" spans="18:19" ht="12.75">
      <c r="R2606" s="32"/>
      <c r="S2606" s="32"/>
    </row>
    <row r="2607" spans="18:19" ht="12.75">
      <c r="R2607" s="32"/>
      <c r="S2607" s="32"/>
    </row>
    <row r="2608" spans="18:19" ht="12.75">
      <c r="R2608" s="32"/>
      <c r="S2608" s="32"/>
    </row>
    <row r="2609" spans="18:19" ht="12.75">
      <c r="R2609" s="32"/>
      <c r="S2609" s="32"/>
    </row>
    <row r="2610" spans="18:19" ht="12.75">
      <c r="R2610" s="32"/>
      <c r="S2610" s="32"/>
    </row>
    <row r="2611" spans="18:19" ht="12.75">
      <c r="R2611" s="32"/>
      <c r="S2611" s="32"/>
    </row>
    <row r="2612" spans="18:19" ht="12.75">
      <c r="R2612" s="32"/>
      <c r="S2612" s="32"/>
    </row>
    <row r="2613" spans="18:19" ht="12.75">
      <c r="R2613" s="32"/>
      <c r="S2613" s="32"/>
    </row>
    <row r="2614" spans="18:19" ht="12.75">
      <c r="R2614" s="32"/>
      <c r="S2614" s="32"/>
    </row>
    <row r="2615" spans="18:19" ht="12.75">
      <c r="R2615" s="32"/>
      <c r="S2615" s="32"/>
    </row>
    <row r="2616" spans="18:19" ht="12.75">
      <c r="R2616" s="32"/>
      <c r="S2616" s="32"/>
    </row>
    <row r="2617" spans="18:19" ht="12.75">
      <c r="R2617" s="32"/>
      <c r="S2617" s="32"/>
    </row>
    <row r="2618" spans="18:19" ht="12.75">
      <c r="R2618" s="32"/>
      <c r="S2618" s="32"/>
    </row>
    <row r="2619" spans="18:19" ht="12.75">
      <c r="R2619" s="32"/>
      <c r="S2619" s="32"/>
    </row>
    <row r="2620" spans="18:19" ht="12.75">
      <c r="R2620" s="32"/>
      <c r="S2620" s="32"/>
    </row>
    <row r="2621" spans="18:19" ht="12.75">
      <c r="R2621" s="32"/>
      <c r="S2621" s="32"/>
    </row>
    <row r="2622" spans="18:19" ht="12.75">
      <c r="R2622" s="32"/>
      <c r="S2622" s="32"/>
    </row>
    <row r="2623" spans="18:19" ht="12.75">
      <c r="R2623" s="32"/>
      <c r="S2623" s="32"/>
    </row>
    <row r="2624" spans="18:19" ht="12.75">
      <c r="R2624" s="32"/>
      <c r="S2624" s="32"/>
    </row>
    <row r="2625" spans="18:19" ht="12.75">
      <c r="R2625" s="32"/>
      <c r="S2625" s="32"/>
    </row>
    <row r="2626" spans="18:19" ht="12.75">
      <c r="R2626" s="32"/>
      <c r="S2626" s="32"/>
    </row>
    <row r="2627" spans="18:19" ht="12.75">
      <c r="R2627" s="32"/>
      <c r="S2627" s="32"/>
    </row>
    <row r="2628" spans="18:19" ht="12.75">
      <c r="R2628" s="32"/>
      <c r="S2628" s="32"/>
    </row>
    <row r="2629" spans="18:19" ht="12.75">
      <c r="R2629" s="32"/>
      <c r="S2629" s="32"/>
    </row>
    <row r="2630" spans="18:19" ht="12.75">
      <c r="R2630" s="32"/>
      <c r="S2630" s="32"/>
    </row>
    <row r="2631" spans="18:19" ht="12.75">
      <c r="R2631" s="32"/>
      <c r="S2631" s="32"/>
    </row>
    <row r="2632" spans="18:19" ht="12.75">
      <c r="R2632" s="32"/>
      <c r="S2632" s="32"/>
    </row>
    <row r="2633" spans="18:19" ht="12.75">
      <c r="R2633" s="32"/>
      <c r="S2633" s="32"/>
    </row>
    <row r="2634" spans="18:19" ht="12.75">
      <c r="R2634" s="32"/>
      <c r="S2634" s="32"/>
    </row>
    <row r="2635" spans="18:19" ht="12.75">
      <c r="R2635" s="32"/>
      <c r="S2635" s="32"/>
    </row>
    <row r="2636" spans="18:19" ht="12.75">
      <c r="R2636" s="32"/>
      <c r="S2636" s="32"/>
    </row>
    <row r="2637" spans="18:19" ht="12.75">
      <c r="R2637" s="32"/>
      <c r="S2637" s="32"/>
    </row>
    <row r="2638" spans="18:19" ht="12.75">
      <c r="R2638" s="32"/>
      <c r="S2638" s="32"/>
    </row>
    <row r="2639" spans="18:19" ht="12.75">
      <c r="R2639" s="32"/>
      <c r="S2639" s="32"/>
    </row>
    <row r="2640" spans="18:19" ht="12.75">
      <c r="R2640" s="32"/>
      <c r="S2640" s="32"/>
    </row>
    <row r="2641" spans="18:19" ht="12.75">
      <c r="R2641" s="32"/>
      <c r="S2641" s="32"/>
    </row>
    <row r="2642" spans="18:19" ht="12.75">
      <c r="R2642" s="32"/>
      <c r="S2642" s="32"/>
    </row>
    <row r="2643" spans="18:19" ht="12.75">
      <c r="R2643" s="32"/>
      <c r="S2643" s="32"/>
    </row>
    <row r="2644" spans="18:19" ht="12.75">
      <c r="R2644" s="32"/>
      <c r="S2644" s="32"/>
    </row>
    <row r="2645" spans="18:19" ht="12.75">
      <c r="R2645" s="32"/>
      <c r="S2645" s="32"/>
    </row>
    <row r="2646" spans="18:19" ht="12.75">
      <c r="R2646" s="32"/>
      <c r="S2646" s="32"/>
    </row>
    <row r="2647" spans="18:19" ht="12.75">
      <c r="R2647" s="32"/>
      <c r="S2647" s="32"/>
    </row>
    <row r="2648" spans="18:19" ht="12.75">
      <c r="R2648" s="32"/>
      <c r="S2648" s="32"/>
    </row>
    <row r="2649" spans="18:19" ht="12.75">
      <c r="R2649" s="32"/>
      <c r="S2649" s="32"/>
    </row>
    <row r="2650" spans="18:19" ht="12.75">
      <c r="R2650" s="32"/>
      <c r="S2650" s="32"/>
    </row>
    <row r="2651" spans="18:19" ht="12.75">
      <c r="R2651" s="32"/>
      <c r="S2651" s="32"/>
    </row>
    <row r="2652" spans="18:19" ht="12.75">
      <c r="R2652" s="32"/>
      <c r="S2652" s="32"/>
    </row>
    <row r="2653" spans="18:19" ht="12.75">
      <c r="R2653" s="32"/>
      <c r="S2653" s="32"/>
    </row>
    <row r="2654" spans="18:19" ht="12.75">
      <c r="R2654" s="32"/>
      <c r="S2654" s="32"/>
    </row>
    <row r="2655" spans="18:19" ht="12.75">
      <c r="R2655" s="32"/>
      <c r="S2655" s="32"/>
    </row>
    <row r="2656" spans="18:19" ht="12.75">
      <c r="R2656" s="32"/>
      <c r="S2656" s="32"/>
    </row>
    <row r="2657" spans="18:19" ht="12.75">
      <c r="R2657" s="32"/>
      <c r="S2657" s="32"/>
    </row>
    <row r="2658" spans="18:19" ht="12.75">
      <c r="R2658" s="32"/>
      <c r="S2658" s="32"/>
    </row>
    <row r="2659" spans="18:19" ht="12.75">
      <c r="R2659" s="32"/>
      <c r="S2659" s="32"/>
    </row>
    <row r="2660" spans="18:19" ht="12.75">
      <c r="R2660" s="32"/>
      <c r="S2660" s="32"/>
    </row>
    <row r="2661" spans="18:19" ht="12.75">
      <c r="R2661" s="32"/>
      <c r="S2661" s="32"/>
    </row>
    <row r="2662" spans="18:19" ht="12.75">
      <c r="R2662" s="32"/>
      <c r="S2662" s="32"/>
    </row>
    <row r="2663" spans="18:19" ht="12.75">
      <c r="R2663" s="32"/>
      <c r="S2663" s="32"/>
    </row>
    <row r="2664" spans="18:19" ht="12.75">
      <c r="R2664" s="32"/>
      <c r="S2664" s="32"/>
    </row>
    <row r="2665" spans="18:19" ht="12.75">
      <c r="R2665" s="32"/>
      <c r="S2665" s="32"/>
    </row>
    <row r="2666" spans="18:19" ht="12.75">
      <c r="R2666" s="32"/>
      <c r="S2666" s="32"/>
    </row>
    <row r="2667" spans="18:19" ht="12.75">
      <c r="R2667" s="32"/>
      <c r="S2667" s="32"/>
    </row>
    <row r="2668" spans="18:19" ht="12.75">
      <c r="R2668" s="32"/>
      <c r="S2668" s="32"/>
    </row>
    <row r="2669" spans="18:19" ht="12.75">
      <c r="R2669" s="32"/>
      <c r="S2669" s="32"/>
    </row>
    <row r="2670" spans="18:19" ht="12.75">
      <c r="R2670" s="32"/>
      <c r="S2670" s="32"/>
    </row>
    <row r="2671" spans="18:19" ht="12.75">
      <c r="R2671" s="32"/>
      <c r="S2671" s="32"/>
    </row>
    <row r="2672" spans="18:19" ht="12.75">
      <c r="R2672" s="32"/>
      <c r="S2672" s="32"/>
    </row>
    <row r="2673" spans="18:19" ht="12.75">
      <c r="R2673" s="32"/>
      <c r="S2673" s="32"/>
    </row>
    <row r="2674" spans="18:19" ht="12.75">
      <c r="R2674" s="32"/>
      <c r="S2674" s="32"/>
    </row>
    <row r="2675" spans="18:19" ht="12.75">
      <c r="R2675" s="32"/>
      <c r="S2675" s="32"/>
    </row>
    <row r="2676" spans="18:19" ht="12.75">
      <c r="R2676" s="32"/>
      <c r="S2676" s="32"/>
    </row>
    <row r="2677" spans="18:19" ht="12.75">
      <c r="R2677" s="32"/>
      <c r="S2677" s="32"/>
    </row>
    <row r="2678" spans="18:19" ht="12.75">
      <c r="R2678" s="32"/>
      <c r="S2678" s="32"/>
    </row>
    <row r="2679" spans="18:19" ht="12.75">
      <c r="R2679" s="32"/>
      <c r="S2679" s="32"/>
    </row>
    <row r="2680" spans="18:19" ht="12.75">
      <c r="R2680" s="32"/>
      <c r="S2680" s="32"/>
    </row>
    <row r="2681" spans="18:19" ht="12.75">
      <c r="R2681" s="32"/>
      <c r="S2681" s="32"/>
    </row>
    <row r="2682" spans="18:19" ht="12.75">
      <c r="R2682" s="32"/>
      <c r="S2682" s="32"/>
    </row>
    <row r="2683" spans="18:19" ht="12.75">
      <c r="R2683" s="32"/>
      <c r="S2683" s="32"/>
    </row>
    <row r="2684" spans="18:19" ht="12.75">
      <c r="R2684" s="32"/>
      <c r="S2684" s="32"/>
    </row>
    <row r="2685" spans="18:19" ht="12.75">
      <c r="R2685" s="32"/>
      <c r="S2685" s="32"/>
    </row>
    <row r="2686" spans="18:19" ht="12.75">
      <c r="R2686" s="32"/>
      <c r="S2686" s="32"/>
    </row>
    <row r="2687" spans="18:19" ht="12.75">
      <c r="R2687" s="32"/>
      <c r="S2687" s="32"/>
    </row>
    <row r="2688" spans="18:19" ht="12.75">
      <c r="R2688" s="32"/>
      <c r="S2688" s="32"/>
    </row>
    <row r="2689" spans="18:19" ht="12.75">
      <c r="R2689" s="32"/>
      <c r="S2689" s="32"/>
    </row>
    <row r="2690" spans="18:19" ht="12.75">
      <c r="R2690" s="32"/>
      <c r="S2690" s="32"/>
    </row>
    <row r="2691" spans="18:19" ht="12.75">
      <c r="R2691" s="32"/>
      <c r="S2691" s="32"/>
    </row>
    <row r="2692" spans="18:19" ht="12.75">
      <c r="R2692" s="32"/>
      <c r="S2692" s="32"/>
    </row>
    <row r="2693" spans="18:19" ht="12.75">
      <c r="R2693" s="32"/>
      <c r="S2693" s="32"/>
    </row>
    <row r="2694" spans="18:19" ht="12.75">
      <c r="R2694" s="32"/>
      <c r="S2694" s="32"/>
    </row>
    <row r="2695" spans="18:19" ht="12.75">
      <c r="R2695" s="32"/>
      <c r="S2695" s="32"/>
    </row>
    <row r="2696" spans="18:19" ht="12.75">
      <c r="R2696" s="32"/>
      <c r="S2696" s="32"/>
    </row>
    <row r="2697" spans="18:19" ht="12.75">
      <c r="R2697" s="32"/>
      <c r="S2697" s="32"/>
    </row>
    <row r="2698" spans="18:19" ht="12.75">
      <c r="R2698" s="32"/>
      <c r="S2698" s="32"/>
    </row>
    <row r="2699" spans="18:19" ht="12.75">
      <c r="R2699" s="32"/>
      <c r="S2699" s="32"/>
    </row>
    <row r="2700" spans="18:19" ht="12.75">
      <c r="R2700" s="32"/>
      <c r="S2700" s="32"/>
    </row>
    <row r="2701" spans="18:19" ht="12.75">
      <c r="R2701" s="32"/>
      <c r="S2701" s="32"/>
    </row>
    <row r="2702" spans="18:19" ht="12.75">
      <c r="R2702" s="32"/>
      <c r="S2702" s="32"/>
    </row>
    <row r="2703" spans="18:19" ht="12.75">
      <c r="R2703" s="32"/>
      <c r="S2703" s="32"/>
    </row>
    <row r="2704" spans="18:19" ht="12.75">
      <c r="R2704" s="32"/>
      <c r="S2704" s="32"/>
    </row>
    <row r="2705" spans="18:19" ht="12.75">
      <c r="R2705" s="32"/>
      <c r="S2705" s="32"/>
    </row>
    <row r="2706" spans="18:19" ht="12.75">
      <c r="R2706" s="32"/>
      <c r="S2706" s="32"/>
    </row>
    <row r="2707" spans="18:19" ht="12.75">
      <c r="R2707" s="32"/>
      <c r="S2707" s="32"/>
    </row>
    <row r="2708" spans="18:19" ht="12.75">
      <c r="R2708" s="32"/>
      <c r="S2708" s="32"/>
    </row>
    <row r="2709" spans="18:19" ht="12.75">
      <c r="R2709" s="32"/>
      <c r="S2709" s="32"/>
    </row>
    <row r="2710" spans="18:19" ht="12.75">
      <c r="R2710" s="32"/>
      <c r="S2710" s="32"/>
    </row>
    <row r="2711" spans="18:19" ht="12.75">
      <c r="R2711" s="32"/>
      <c r="S2711" s="32"/>
    </row>
    <row r="2712" spans="18:19" ht="12.75">
      <c r="R2712" s="32"/>
      <c r="S2712" s="32"/>
    </row>
    <row r="2713" spans="18:19" ht="12.75">
      <c r="R2713" s="32"/>
      <c r="S2713" s="32"/>
    </row>
    <row r="2714" spans="18:19" ht="12.75">
      <c r="R2714" s="32"/>
      <c r="S2714" s="32"/>
    </row>
    <row r="2715" spans="18:19" ht="12.75">
      <c r="R2715" s="32"/>
      <c r="S2715" s="32"/>
    </row>
    <row r="2716" spans="18:19" ht="12.75">
      <c r="R2716" s="32"/>
      <c r="S2716" s="32"/>
    </row>
    <row r="2717" spans="18:19" ht="12.75">
      <c r="R2717" s="32"/>
      <c r="S2717" s="32"/>
    </row>
    <row r="2718" spans="18:19" ht="12.75">
      <c r="R2718" s="32"/>
      <c r="S2718" s="32"/>
    </row>
    <row r="2719" spans="18:19" ht="12.75">
      <c r="R2719" s="32"/>
      <c r="S2719" s="32"/>
    </row>
    <row r="2720" spans="18:19" ht="12.75">
      <c r="R2720" s="32"/>
      <c r="S2720" s="32"/>
    </row>
    <row r="2721" spans="18:19" ht="12.75">
      <c r="R2721" s="32"/>
      <c r="S2721" s="32"/>
    </row>
    <row r="2722" spans="18:19" ht="12.75">
      <c r="R2722" s="32"/>
      <c r="S2722" s="32"/>
    </row>
    <row r="2723" spans="18:19" ht="12.75">
      <c r="R2723" s="32"/>
      <c r="S2723" s="32"/>
    </row>
    <row r="2724" spans="18:19" ht="12.75">
      <c r="R2724" s="32"/>
      <c r="S2724" s="32"/>
    </row>
    <row r="2725" spans="18:19" ht="12.75">
      <c r="R2725" s="32"/>
      <c r="S2725" s="32"/>
    </row>
    <row r="2726" spans="18:19" ht="12.75">
      <c r="R2726" s="32"/>
      <c r="S2726" s="32"/>
    </row>
    <row r="2727" spans="18:19" ht="12.75">
      <c r="R2727" s="32"/>
      <c r="S2727" s="32"/>
    </row>
    <row r="2728" spans="18:19" ht="12.75">
      <c r="R2728" s="32"/>
      <c r="S2728" s="32"/>
    </row>
    <row r="2729" spans="18:19" ht="12.75">
      <c r="R2729" s="32"/>
      <c r="S2729" s="32"/>
    </row>
    <row r="2730" spans="18:19" ht="12.75">
      <c r="R2730" s="32"/>
      <c r="S2730" s="32"/>
    </row>
    <row r="2731" spans="18:19" ht="12.75">
      <c r="R2731" s="32"/>
      <c r="S2731" s="32"/>
    </row>
    <row r="2732" spans="18:19" ht="12.75">
      <c r="R2732" s="32"/>
      <c r="S2732" s="32"/>
    </row>
    <row r="2733" spans="18:19" ht="12.75">
      <c r="R2733" s="32"/>
      <c r="S2733" s="32"/>
    </row>
    <row r="2734" spans="18:19" ht="12.75">
      <c r="R2734" s="32"/>
      <c r="S2734" s="32"/>
    </row>
    <row r="2735" spans="18:19" ht="12.75">
      <c r="R2735" s="32"/>
      <c r="S2735" s="32"/>
    </row>
    <row r="2736" spans="18:19" ht="12.75">
      <c r="R2736" s="32"/>
      <c r="S2736" s="32"/>
    </row>
    <row r="2737" spans="18:19" ht="12.75">
      <c r="R2737" s="32"/>
      <c r="S2737" s="32"/>
    </row>
    <row r="2738" spans="18:19" ht="12.75">
      <c r="R2738" s="32"/>
      <c r="S2738" s="32"/>
    </row>
    <row r="2739" spans="18:19" ht="12.75">
      <c r="R2739" s="32"/>
      <c r="S2739" s="32"/>
    </row>
    <row r="2740" spans="18:19" ht="12.75">
      <c r="R2740" s="32"/>
      <c r="S2740" s="32"/>
    </row>
    <row r="2741" spans="18:19" ht="12.75">
      <c r="R2741" s="32"/>
      <c r="S2741" s="32"/>
    </row>
    <row r="2742" spans="18:19" ht="12.75">
      <c r="R2742" s="32"/>
      <c r="S2742" s="32"/>
    </row>
    <row r="2743" spans="18:19" ht="12.75">
      <c r="R2743" s="32"/>
      <c r="S2743" s="32"/>
    </row>
    <row r="2744" spans="18:19" ht="12.75">
      <c r="R2744" s="32"/>
      <c r="S2744" s="32"/>
    </row>
    <row r="2745" spans="18:19" ht="12.75">
      <c r="R2745" s="32"/>
      <c r="S2745" s="32"/>
    </row>
    <row r="2746" spans="18:19" ht="12.75">
      <c r="R2746" s="32"/>
      <c r="S2746" s="32"/>
    </row>
    <row r="2747" spans="18:19" ht="12.75">
      <c r="R2747" s="32"/>
      <c r="S2747" s="32"/>
    </row>
    <row r="2748" spans="18:19" ht="12.75">
      <c r="R2748" s="32"/>
      <c r="S2748" s="32"/>
    </row>
    <row r="2749" spans="18:19" ht="12.75">
      <c r="R2749" s="32"/>
      <c r="S2749" s="32"/>
    </row>
    <row r="2750" spans="18:19" ht="12.75">
      <c r="R2750" s="32"/>
      <c r="S2750" s="32"/>
    </row>
    <row r="2751" spans="18:19" ht="12.75">
      <c r="R2751" s="32"/>
      <c r="S2751" s="32"/>
    </row>
    <row r="2752" spans="18:19" ht="12.75">
      <c r="R2752" s="32"/>
      <c r="S2752" s="32"/>
    </row>
    <row r="2753" spans="18:19" ht="12.75">
      <c r="R2753" s="32"/>
      <c r="S2753" s="32"/>
    </row>
    <row r="2754" spans="18:19" ht="12.75">
      <c r="R2754" s="32"/>
      <c r="S2754" s="32"/>
    </row>
    <row r="2755" spans="18:19" ht="12.75">
      <c r="R2755" s="32"/>
      <c r="S2755" s="32"/>
    </row>
    <row r="2756" spans="18:19" ht="12.75">
      <c r="R2756" s="32"/>
      <c r="S2756" s="32"/>
    </row>
    <row r="2757" spans="18:19" ht="12.75">
      <c r="R2757" s="32"/>
      <c r="S2757" s="32"/>
    </row>
    <row r="2758" spans="18:19" ht="12.75">
      <c r="R2758" s="32"/>
      <c r="S2758" s="32"/>
    </row>
    <row r="2759" spans="18:19" ht="12.75">
      <c r="R2759" s="32"/>
      <c r="S2759" s="32"/>
    </row>
    <row r="2760" spans="18:19" ht="12.75">
      <c r="R2760" s="32"/>
      <c r="S2760" s="32"/>
    </row>
    <row r="2761" spans="18:19" ht="12.75">
      <c r="R2761" s="32"/>
      <c r="S2761" s="32"/>
    </row>
    <row r="2762" spans="18:19" ht="12.75">
      <c r="R2762" s="32"/>
      <c r="S2762" s="32"/>
    </row>
    <row r="2763" spans="18:19" ht="12.75">
      <c r="R2763" s="32"/>
      <c r="S2763" s="32"/>
    </row>
    <row r="2764" spans="18:19" ht="12.75">
      <c r="R2764" s="32"/>
      <c r="S2764" s="32"/>
    </row>
    <row r="2765" spans="18:19" ht="12.75">
      <c r="R2765" s="32"/>
      <c r="S2765" s="32"/>
    </row>
    <row r="2766" spans="18:19" ht="12.75">
      <c r="R2766" s="32"/>
      <c r="S2766" s="32"/>
    </row>
    <row r="2767" spans="18:19" ht="12.75">
      <c r="R2767" s="32"/>
      <c r="S2767" s="32"/>
    </row>
    <row r="2768" spans="18:19" ht="12.75">
      <c r="R2768" s="32"/>
      <c r="S2768" s="32"/>
    </row>
    <row r="2769" spans="18:19" ht="12.75">
      <c r="R2769" s="32"/>
      <c r="S2769" s="32"/>
    </row>
    <row r="2770" spans="18:19" ht="12.75">
      <c r="R2770" s="32"/>
      <c r="S2770" s="32"/>
    </row>
    <row r="2771" spans="18:19" ht="12.75">
      <c r="R2771" s="32"/>
      <c r="S2771" s="32"/>
    </row>
    <row r="2772" spans="18:19" ht="12.75">
      <c r="R2772" s="32"/>
      <c r="S2772" s="32"/>
    </row>
    <row r="2773" spans="18:19" ht="12.75">
      <c r="R2773" s="32"/>
      <c r="S2773" s="32"/>
    </row>
    <row r="2774" spans="18:19" ht="12.75">
      <c r="R2774" s="32"/>
      <c r="S2774" s="32"/>
    </row>
    <row r="2775" spans="18:19" ht="12.75">
      <c r="R2775" s="32"/>
      <c r="S2775" s="32"/>
    </row>
    <row r="2776" spans="18:19" ht="12.75">
      <c r="R2776" s="32"/>
      <c r="S2776" s="32"/>
    </row>
    <row r="2777" spans="18:19" ht="12.75">
      <c r="R2777" s="32"/>
      <c r="S2777" s="32"/>
    </row>
    <row r="2778" spans="18:19" ht="12.75">
      <c r="R2778" s="32"/>
      <c r="S2778" s="32"/>
    </row>
    <row r="2779" spans="18:19" ht="12.75">
      <c r="R2779" s="32"/>
      <c r="S2779" s="32"/>
    </row>
    <row r="2780" spans="18:19" ht="12.75">
      <c r="R2780" s="32"/>
      <c r="S2780" s="32"/>
    </row>
    <row r="2781" spans="18:19" ht="12.75">
      <c r="R2781" s="32"/>
      <c r="S2781" s="32"/>
    </row>
    <row r="2782" spans="18:19" ht="12.75">
      <c r="R2782" s="32"/>
      <c r="S2782" s="32"/>
    </row>
    <row r="2783" spans="18:19" ht="12.75">
      <c r="R2783" s="32"/>
      <c r="S2783" s="32"/>
    </row>
    <row r="2784" spans="18:19" ht="12.75">
      <c r="R2784" s="32"/>
      <c r="S2784" s="32"/>
    </row>
    <row r="2785" spans="18:19" ht="12.75">
      <c r="R2785" s="32"/>
      <c r="S2785" s="32"/>
    </row>
    <row r="2786" spans="18:19" ht="12.75">
      <c r="R2786" s="32"/>
      <c r="S2786" s="32"/>
    </row>
    <row r="2787" spans="18:19" ht="12.75">
      <c r="R2787" s="32"/>
      <c r="S2787" s="32"/>
    </row>
    <row r="2788" spans="18:19" ht="12.75">
      <c r="R2788" s="32"/>
      <c r="S2788" s="32"/>
    </row>
    <row r="2789" spans="18:19" ht="12.75">
      <c r="R2789" s="32"/>
      <c r="S2789" s="32"/>
    </row>
    <row r="2790" spans="18:19" ht="12.75">
      <c r="R2790" s="32"/>
      <c r="S2790" s="32"/>
    </row>
    <row r="2791" spans="18:19" ht="12.75">
      <c r="R2791" s="32"/>
      <c r="S2791" s="32"/>
    </row>
    <row r="2792" spans="18:19" ht="12.75">
      <c r="R2792" s="32"/>
      <c r="S2792" s="32"/>
    </row>
    <row r="2793" spans="18:19" ht="12.75">
      <c r="R2793" s="32"/>
      <c r="S2793" s="32"/>
    </row>
    <row r="2794" spans="18:19" ht="12.75">
      <c r="R2794" s="32"/>
      <c r="S2794" s="32"/>
    </row>
  </sheetData>
  <sheetProtection/>
  <mergeCells count="140">
    <mergeCell ref="D69:H69"/>
    <mergeCell ref="E41:E43"/>
    <mergeCell ref="F41:F43"/>
    <mergeCell ref="E44:E45"/>
    <mergeCell ref="F44:F45"/>
    <mergeCell ref="E13:E14"/>
    <mergeCell ref="F13:F14"/>
    <mergeCell ref="E15:E16"/>
    <mergeCell ref="F15:F16"/>
    <mergeCell ref="E17:E19"/>
    <mergeCell ref="F17:F19"/>
    <mergeCell ref="E20:E21"/>
    <mergeCell ref="F20:F21"/>
    <mergeCell ref="E22:E24"/>
    <mergeCell ref="F22:F24"/>
    <mergeCell ref="E25:E27"/>
    <mergeCell ref="F25:F27"/>
    <mergeCell ref="G48:H48"/>
    <mergeCell ref="E46:E50"/>
    <mergeCell ref="F46:F50"/>
    <mergeCell ref="E28:E30"/>
    <mergeCell ref="F28:F30"/>
    <mergeCell ref="E31:E33"/>
    <mergeCell ref="F31:F33"/>
    <mergeCell ref="E34:E37"/>
    <mergeCell ref="F34:F37"/>
    <mergeCell ref="E38:E40"/>
    <mergeCell ref="F38:F40"/>
    <mergeCell ref="R53:S53"/>
    <mergeCell ref="R54:S54"/>
    <mergeCell ref="T53:U53"/>
    <mergeCell ref="T54:U54"/>
    <mergeCell ref="R55:S55"/>
    <mergeCell ref="T55:U55"/>
    <mergeCell ref="B51:B52"/>
    <mergeCell ref="M60:P60"/>
    <mergeCell ref="M58:P58"/>
    <mergeCell ref="M59:P59"/>
    <mergeCell ref="M57:P57"/>
    <mergeCell ref="G47:H47"/>
    <mergeCell ref="S2:S3"/>
    <mergeCell ref="T3:X3"/>
    <mergeCell ref="X51:Y51"/>
    <mergeCell ref="X52:Y52"/>
    <mergeCell ref="Q1:S1"/>
    <mergeCell ref="Q2:Q3"/>
    <mergeCell ref="R2:R3"/>
    <mergeCell ref="M77:P77"/>
    <mergeCell ref="M72:P72"/>
    <mergeCell ref="M73:P73"/>
    <mergeCell ref="M61:P61"/>
    <mergeCell ref="M69:P69"/>
    <mergeCell ref="G25:H25"/>
    <mergeCell ref="G26:H26"/>
    <mergeCell ref="G27:H27"/>
    <mergeCell ref="G33:H33"/>
    <mergeCell ref="G22:H22"/>
    <mergeCell ref="G28:H28"/>
    <mergeCell ref="M70:P70"/>
    <mergeCell ref="M62:P62"/>
    <mergeCell ref="G35:H35"/>
    <mergeCell ref="G42:H42"/>
    <mergeCell ref="G40:H40"/>
    <mergeCell ref="G36:H36"/>
    <mergeCell ref="G21:H21"/>
    <mergeCell ref="G20:H20"/>
    <mergeCell ref="G32:H32"/>
    <mergeCell ref="G37:H37"/>
    <mergeCell ref="G34:H34"/>
    <mergeCell ref="G31:H31"/>
    <mergeCell ref="G29:H29"/>
    <mergeCell ref="G30:H30"/>
    <mergeCell ref="K1:M1"/>
    <mergeCell ref="G1:J1"/>
    <mergeCell ref="N1:P1"/>
    <mergeCell ref="D28:D33"/>
    <mergeCell ref="D17:D21"/>
    <mergeCell ref="B1:F1"/>
    <mergeCell ref="A2:A3"/>
    <mergeCell ref="F2:F3"/>
    <mergeCell ref="E2:E3"/>
    <mergeCell ref="B2:B3"/>
    <mergeCell ref="D2:D3"/>
    <mergeCell ref="C2:C3"/>
    <mergeCell ref="A4:A7"/>
    <mergeCell ref="G17:H17"/>
    <mergeCell ref="G18:H18"/>
    <mergeCell ref="G24:H24"/>
    <mergeCell ref="G23:H23"/>
    <mergeCell ref="A8:A12"/>
    <mergeCell ref="A13:A16"/>
    <mergeCell ref="A17:A21"/>
    <mergeCell ref="A22:A27"/>
    <mergeCell ref="D8:D12"/>
    <mergeCell ref="D34:D40"/>
    <mergeCell ref="D46:D50"/>
    <mergeCell ref="D4:D7"/>
    <mergeCell ref="E4:E7"/>
    <mergeCell ref="E8:E12"/>
    <mergeCell ref="F4:F7"/>
    <mergeCell ref="D22:D27"/>
    <mergeCell ref="D13:D16"/>
    <mergeCell ref="G15:H15"/>
    <mergeCell ref="F8:F12"/>
    <mergeCell ref="G11:H11"/>
    <mergeCell ref="G10:H10"/>
    <mergeCell ref="G8:H8"/>
    <mergeCell ref="N2:N3"/>
    <mergeCell ref="M2:M3"/>
    <mergeCell ref="L2:L3"/>
    <mergeCell ref="K2:K3"/>
    <mergeCell ref="O2:O3"/>
    <mergeCell ref="P2:P3"/>
    <mergeCell ref="G13:H13"/>
    <mergeCell ref="G9:H9"/>
    <mergeCell ref="G7:H7"/>
    <mergeCell ref="G6:H6"/>
    <mergeCell ref="G4:H4"/>
    <mergeCell ref="G19:H19"/>
    <mergeCell ref="G46:H46"/>
    <mergeCell ref="G45:H45"/>
    <mergeCell ref="G49:H49"/>
    <mergeCell ref="G43:H43"/>
    <mergeCell ref="G12:H12"/>
    <mergeCell ref="J2:J3"/>
    <mergeCell ref="I2:I3"/>
    <mergeCell ref="G5:H5"/>
    <mergeCell ref="G14:H14"/>
    <mergeCell ref="G16:H16"/>
    <mergeCell ref="G2:H3"/>
    <mergeCell ref="A41:A45"/>
    <mergeCell ref="D41:D45"/>
    <mergeCell ref="A34:A40"/>
    <mergeCell ref="A46:A50"/>
    <mergeCell ref="G50:H50"/>
    <mergeCell ref="G38:H38"/>
    <mergeCell ref="G39:H39"/>
    <mergeCell ref="G44:H44"/>
    <mergeCell ref="A28:A33"/>
    <mergeCell ref="G41:H41"/>
  </mergeCell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1"/>
  <ignoredErrors>
    <ignoredError sqref="W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s="32" t="s">
        <v>7</v>
      </c>
      <c r="B1" s="32" t="s">
        <v>18</v>
      </c>
      <c r="C1" s="32" t="s">
        <v>22</v>
      </c>
      <c r="D1" s="32" t="s">
        <v>138</v>
      </c>
      <c r="E1" s="32" t="s">
        <v>23</v>
      </c>
    </row>
    <row r="2" spans="1:7" ht="12.75">
      <c r="A2" s="17">
        <f>Kosten!E51</f>
        <v>700.2</v>
      </c>
      <c r="B2" s="17">
        <f>Kosten!I51</f>
        <v>400.27038960000004</v>
      </c>
      <c r="C2" s="17">
        <f>Kosten!L51</f>
        <v>586.9</v>
      </c>
      <c r="D2" s="17">
        <f>Kosten!O51</f>
        <v>111</v>
      </c>
      <c r="E2" s="17">
        <f>Kosten!R51</f>
        <v>30.3</v>
      </c>
      <c r="F2" s="17"/>
      <c r="G2" s="17"/>
    </row>
    <row r="4" spans="1:3" ht="12.75">
      <c r="A4" s="32" t="s">
        <v>164</v>
      </c>
      <c r="B4" s="465" t="s">
        <v>165</v>
      </c>
      <c r="C4" s="32" t="s">
        <v>166</v>
      </c>
    </row>
    <row r="5" spans="1:3" ht="12.75">
      <c r="A5" s="37">
        <f>Kosten!U9</f>
        <v>57</v>
      </c>
      <c r="B5" s="37">
        <f>Kosten!U10</f>
        <v>99.79999999999998</v>
      </c>
      <c r="C5" s="466">
        <f>Kosten!U11</f>
        <v>243.47038960000003</v>
      </c>
    </row>
    <row r="26" spans="1:3" ht="12.75">
      <c r="A26" s="32" t="s">
        <v>25</v>
      </c>
      <c r="B26" s="32" t="s">
        <v>139</v>
      </c>
      <c r="C26" s="32"/>
    </row>
    <row r="27" spans="1:6" ht="12.75">
      <c r="A27" s="131" t="s">
        <v>140</v>
      </c>
      <c r="D27" s="32"/>
      <c r="F27" s="32"/>
    </row>
    <row r="28" spans="1:6" ht="12.75">
      <c r="A28" s="131" t="s">
        <v>143</v>
      </c>
      <c r="B28" s="131" t="s">
        <v>155</v>
      </c>
      <c r="C28" s="131" t="s">
        <v>144</v>
      </c>
      <c r="D28" s="32"/>
      <c r="F28" s="32"/>
    </row>
    <row r="29" spans="1:6" ht="12.75">
      <c r="A29" s="32" t="s">
        <v>141</v>
      </c>
      <c r="B29" s="32" t="s">
        <v>156</v>
      </c>
      <c r="C29" s="32" t="s">
        <v>157</v>
      </c>
      <c r="D29" s="32"/>
      <c r="F29" s="32"/>
    </row>
    <row r="30" spans="1:6" ht="12.75">
      <c r="A30" s="32" t="s">
        <v>142</v>
      </c>
      <c r="B30" s="32" t="s">
        <v>145</v>
      </c>
      <c r="C30" s="32" t="s">
        <v>146</v>
      </c>
      <c r="D30" s="32"/>
      <c r="F30" s="32"/>
    </row>
    <row r="31" spans="1:6" ht="12.75">
      <c r="A31" s="32" t="s">
        <v>147</v>
      </c>
      <c r="B31" s="32" t="s">
        <v>148</v>
      </c>
      <c r="C31" s="32" t="s">
        <v>149</v>
      </c>
      <c r="D31" s="32"/>
      <c r="E31" s="9"/>
      <c r="F31" s="32"/>
    </row>
    <row r="32" spans="1:3" ht="12.75">
      <c r="A32" s="32" t="s">
        <v>150</v>
      </c>
      <c r="B32" s="32" t="s">
        <v>151</v>
      </c>
      <c r="C32" s="32" t="s">
        <v>152</v>
      </c>
    </row>
    <row r="33" spans="1:3" ht="12.75">
      <c r="A33" s="32" t="s">
        <v>141</v>
      </c>
      <c r="B33" s="32" t="s">
        <v>153</v>
      </c>
      <c r="C33" s="32" t="s">
        <v>154</v>
      </c>
    </row>
    <row r="34" spans="1:4" ht="12.75">
      <c r="A34" s="460"/>
      <c r="B34" s="461">
        <f>16.8+45.14+50+32.92+80.68</f>
        <v>225.54000000000002</v>
      </c>
      <c r="C34" s="463">
        <f>(1.129*16.8+1.114*45.14+1.309*50+1.215*32.92+1.139*80.68)/(16.8+45.14+50+32.92+80.68)</f>
        <v>1.182031923383879</v>
      </c>
      <c r="D34" s="461">
        <f>16.8*1.129+45.14*1.114+50*1.309+32.92*1.215+80.68*1.139</f>
        <v>266.59548000000007</v>
      </c>
    </row>
    <row r="35" spans="1:3" ht="12.75">
      <c r="A35" s="10"/>
      <c r="B35" s="432"/>
      <c r="C35" s="462"/>
    </row>
    <row r="36" spans="1:3" ht="12.75">
      <c r="A36" s="334" t="s">
        <v>161</v>
      </c>
      <c r="B36" s="334"/>
      <c r="C36" s="32" t="s">
        <v>158</v>
      </c>
    </row>
    <row r="37" spans="1:3" ht="12.75">
      <c r="A37" s="334" t="s">
        <v>162</v>
      </c>
      <c r="B37" s="464"/>
      <c r="C37" s="32" t="s">
        <v>159</v>
      </c>
    </row>
    <row r="38" spans="1:3" ht="12.75">
      <c r="A38" s="334" t="s">
        <v>163</v>
      </c>
      <c r="B38" s="464"/>
      <c r="C38" s="32" t="s">
        <v>160</v>
      </c>
    </row>
    <row r="39" spans="1:3" ht="12.75">
      <c r="A39" s="333"/>
      <c r="B39" s="333"/>
      <c r="C39" s="32"/>
    </row>
    <row r="40" spans="1:2" ht="12.75">
      <c r="A40" s="333"/>
      <c r="B40" s="335"/>
    </row>
  </sheetData>
  <sheetProtection/>
  <mergeCells count="5">
    <mergeCell ref="A36:B36"/>
    <mergeCell ref="A37:B37"/>
    <mergeCell ref="A38:B38"/>
    <mergeCell ref="A39:B39"/>
    <mergeCell ref="A40:B4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admin</cp:lastModifiedBy>
  <cp:lastPrinted>2012-01-21T14:11:12Z</cp:lastPrinted>
  <dcterms:created xsi:type="dcterms:W3CDTF">2011-12-18T14:27:07Z</dcterms:created>
  <dcterms:modified xsi:type="dcterms:W3CDTF">2017-05-31T20:19:20Z</dcterms:modified>
  <cp:category/>
  <cp:version/>
  <cp:contentType/>
  <cp:contentStatus/>
</cp:coreProperties>
</file>